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ster\Desktop\옥상 자산창고 증축\13 옥상창고 증축 입찰 공고\02 옥상창고 증축 건축공사\"/>
    </mc:Choice>
  </mc:AlternateContent>
  <bookViews>
    <workbookView xWindow="0" yWindow="0" windowWidth="28800" windowHeight="13890"/>
  </bookViews>
  <sheets>
    <sheet name="원가계산서" sheetId="3" r:id="rId1"/>
    <sheet name="공종별집계표" sheetId="10" r:id="rId2"/>
    <sheet name="공종별내역서" sheetId="9" r:id="rId3"/>
  </sheets>
  <definedNames>
    <definedName name="_xlnm.Print_Area" localSheetId="2">공종별내역서!$A$1:$M$111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8" i="10" l="1"/>
  <c r="E8" i="3" l="1"/>
  <c r="H27" i="10"/>
  <c r="E9" i="3" l="1"/>
  <c r="E10" i="3" s="1"/>
  <c r="E14" i="3"/>
  <c r="E16" i="3" s="1"/>
  <c r="E15" i="3"/>
  <c r="E17" i="3"/>
  <c r="E13" i="3" l="1"/>
  <c r="E12" i="3"/>
  <c r="F27" i="10" l="1"/>
  <c r="E4" i="3"/>
  <c r="E7" i="3" s="1"/>
  <c r="E18" i="3" l="1"/>
  <c r="E19" i="3"/>
  <c r="E11" i="3" l="1"/>
  <c r="J27" i="10"/>
  <c r="L27" i="10"/>
  <c r="E20" i="3" l="1"/>
  <c r="E21" i="3"/>
  <c r="E22" i="3"/>
  <c r="E23" i="3" l="1"/>
  <c r="E24" i="3" s="1"/>
  <c r="E25" i="3" s="1"/>
</calcChain>
</file>

<file path=xl/sharedStrings.xml><?xml version="1.0" encoding="utf-8"?>
<sst xmlns="http://schemas.openxmlformats.org/spreadsheetml/2006/main" count="1375" uniqueCount="441">
  <si>
    <t>공 종 별 집 계 표</t>
  </si>
  <si>
    <t>[ KDI연구원동사무공간확보공사(옥상창고증축)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</si>
  <si>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</si>
  <si>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</si>
  <si>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</si>
  <si>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</si>
  <si>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</si>
  <si>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</si>
  <si>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</si>
  <si>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</si>
  <si>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</si>
  <si>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</si>
  <si>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</si>
  <si>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</si>
  <si>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</si>
  <si>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</si>
  <si>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</si>
  <si>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</si>
  <si>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</si>
  <si>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</si>
  <si>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</si>
  <si>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</si>
  <si>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</si>
  <si>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</si>
  <si>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</si>
  <si>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</si>
  <si>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</si>
  <si>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</si>
  <si>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</si>
  <si>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</si>
  <si>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</si>
  <si>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</si>
  <si>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</si>
  <si>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</si>
  <si>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</si>
  <si>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</si>
  <si>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</si>
  <si>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</si>
  <si>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</si>
  <si>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</si>
  <si>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</si>
  <si>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</si>
  <si>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</si>
  <si>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</si>
  <si>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</si>
  <si>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</si>
  <si>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</si>
  <si>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</si>
  <si>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</si>
  <si>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</si>
  <si>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</si>
  <si>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KDI연구원동사무공간확보공사(옥상창고증축)</t>
  </si>
  <si>
    <t/>
  </si>
  <si>
    <t>01</t>
  </si>
  <si>
    <t>0101  #01.건축공사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</si>
  <si>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</si>
  <si>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</si>
  <si>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</si>
  <si>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</si>
  <si>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</si>
  <si>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</si>
  <si>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51F7B2C40351074D45ACD603A1E08A</t>
  </si>
  <si>
    <t>T</t>
  </si>
  <si>
    <t>F</t>
  </si>
  <si>
    <t>01010151F7B2C40351074D45ACD603A1E08A</t>
  </si>
  <si>
    <t>강관 조립말비계(이동식)설치 및 해체</t>
  </si>
  <si>
    <t>높이 2m, 3개월</t>
  </si>
  <si>
    <t>대</t>
  </si>
  <si>
    <t>51F7B2C4388107A21A2BD573587776</t>
  </si>
  <si>
    <t>01010151F7B2C4388107A21A2BD573587776</t>
  </si>
  <si>
    <t>건축물 현장정리</t>
  </si>
  <si>
    <t>철골조</t>
  </si>
  <si>
    <t>M2</t>
  </si>
  <si>
    <t>51F7B2C465E107C9440807F0C520DB</t>
  </si>
  <si>
    <t>01010151F7B2C465E107C9440807F0C520DB</t>
  </si>
  <si>
    <t>먹매김</t>
  </si>
  <si>
    <t>51F7B2C465D107294BC0CD10FE2DCC</t>
  </si>
  <si>
    <t>01010151F7B2C465D107294BC0CD10FE2DCC</t>
  </si>
  <si>
    <t>기존집기류이전.설치</t>
  </si>
  <si>
    <t>보통인부</t>
  </si>
  <si>
    <t>인</t>
  </si>
  <si>
    <t>51F7B2C465E107C9440FB6FE969113</t>
  </si>
  <si>
    <t>01010151F7B2C465E107C9440FB6FE969113</t>
  </si>
  <si>
    <t>[ 합           계 ]</t>
  </si>
  <si>
    <t>TOTAL</t>
  </si>
  <si>
    <t>010102  철근콘크리트공사</t>
  </si>
  <si>
    <t>010102</t>
  </si>
  <si>
    <t>탄소섬유판 보강</t>
  </si>
  <si>
    <t>SK-N300 (1겹)</t>
  </si>
  <si>
    <t>51F74274257107F15E2F2FBBF53A46</t>
  </si>
  <si>
    <t>01010251F74274257107F15E2F2FBBF53A46</t>
  </si>
  <si>
    <t>SK-N300 (2겹)</t>
  </si>
  <si>
    <t>51F74274257107F15E2F2FBBF53A47</t>
  </si>
  <si>
    <t>01010251F74274257107F15E2F2FBBF53A47</t>
  </si>
  <si>
    <t>콘크리트면처리</t>
  </si>
  <si>
    <t>천정, 마감미장</t>
  </si>
  <si>
    <t>51F7D2141FD107E26523EABFDB0A2F</t>
  </si>
  <si>
    <t>01010251F7D2141FD107E26523EABFDB0A2F</t>
  </si>
  <si>
    <t>010103  철  골  공  사</t>
  </si>
  <si>
    <t>010103</t>
  </si>
  <si>
    <t>ㄱ형강</t>
  </si>
  <si>
    <t>ㄱ형강, 등변, 70*70*6mm</t>
  </si>
  <si>
    <t>kg</t>
  </si>
  <si>
    <t>56DB82F40DF10709E155A219B3FF7A351732F2</t>
  </si>
  <si>
    <t>01010356DB82F40DF10709E155A219B3FF7A351732F2</t>
  </si>
  <si>
    <t>일반봉강</t>
  </si>
  <si>
    <t>일반봉강, SS400, ∮16mm, 1.58KG</t>
  </si>
  <si>
    <t>56DB82F40DF10709E27CB438BC9AE0F3DE53A5</t>
  </si>
  <si>
    <t>01010356DB82F40DF10709E27CB438BC9AE0F3DE53A5</t>
  </si>
  <si>
    <t>경량형강</t>
  </si>
  <si>
    <t>경량형강, 블랙C형강, 100*50*20, t3.2</t>
  </si>
  <si>
    <t>TON</t>
  </si>
  <si>
    <t>56DB82F40DF10709E3027FA5764D81B24CFB97</t>
  </si>
  <si>
    <t>01010356DB82F40DF10709E3027FA5764D81B24CFB97</t>
  </si>
  <si>
    <t>일반구조용압연강판</t>
  </si>
  <si>
    <t>일반구조용압연강판, 6.0mm</t>
  </si>
  <si>
    <t>56DB82F40DF1070A89E644D9885270FCCF6DC8</t>
  </si>
  <si>
    <t>01010356DB82F40DF1070A89E644D9885270FCCF6DC8</t>
  </si>
  <si>
    <t>일반구조용압연강판, 20mm</t>
  </si>
  <si>
    <t>56DB82F40DF1070A89E644D9885270FCCF6C26</t>
  </si>
  <si>
    <t>01010356DB82F40DF1070A89E644D9885270FCCF6C26</t>
  </si>
  <si>
    <t>고장력볼트</t>
  </si>
  <si>
    <t>고장력볼트, F10T, M16*50mm</t>
  </si>
  <si>
    <t>조</t>
  </si>
  <si>
    <t>56DB929497010727EA55E33CEE705A8645347F</t>
  </si>
  <si>
    <t>01010356DB929497010727EA55E33CEE705A8645347F</t>
  </si>
  <si>
    <t>턴버클(아연도금)</t>
  </si>
  <si>
    <t>16mm</t>
  </si>
  <si>
    <t>56DB92949701072410A7387F7ABD96BD620603</t>
  </si>
  <si>
    <t>01010356DB92949701072410A7387F7ABD96BD620603</t>
  </si>
  <si>
    <t>일반구조용각형강관</t>
  </si>
  <si>
    <t>일반구조용각형강관, 각형강관, 150*150*4.5mm</t>
  </si>
  <si>
    <t>M</t>
  </si>
  <si>
    <t>56AE42143291079D4ECF1A369E81DFFB64FA26</t>
  </si>
  <si>
    <t>01010356AE42143291079D4ECF1A369E81DFFB64FA26</t>
  </si>
  <si>
    <t>일반구조용각형강관, 각형강관, 200*200*6.0mm</t>
  </si>
  <si>
    <t>56AE42143291079D4ECF1A369E81DFFB64F873</t>
  </si>
  <si>
    <t>01010356AE42143291079D4ECF1A369E81DFFB64F873</t>
  </si>
  <si>
    <t>케미컬앙카설치</t>
  </si>
  <si>
    <t>M20-240</t>
  </si>
  <si>
    <t>개</t>
  </si>
  <si>
    <t>51F7F254F921079D9C0FC7B9F7CB1D</t>
  </si>
  <si>
    <t>01010351F7F254F921079D9C0FC7B9F7CB1D</t>
  </si>
  <si>
    <t>경량형강철골조 조립설치</t>
  </si>
  <si>
    <t>내력식(지붕트러스), 4층 이하 기준</t>
  </si>
  <si>
    <t>51F7F254E8E1076093C080534FEAAE</t>
  </si>
  <si>
    <t>01010351F7F254E8E1076093C080534FEAAE</t>
  </si>
  <si>
    <t>부대철골 설치</t>
  </si>
  <si>
    <t>51F7F25490A107B94B9005FD036802</t>
  </si>
  <si>
    <t>01010351F7F25490A107B94B9005FD036802</t>
  </si>
  <si>
    <t>철골세우기 - 6층 미만</t>
  </si>
  <si>
    <t>50kg/m2 미만, 10∼15ton 미만</t>
  </si>
  <si>
    <t>51F7F25486110700E03BFC9454DFE5</t>
  </si>
  <si>
    <t>01010351F7F25486110700E03BFC9454DFE5</t>
  </si>
  <si>
    <t>기둥밑무수축고름모르타르</t>
  </si>
  <si>
    <t>무수축그라우트</t>
  </si>
  <si>
    <t>M3</t>
  </si>
  <si>
    <t>51F7F25486A1077F1004093D906700</t>
  </si>
  <si>
    <t>01010351F7F25486A1077F1004093D906700</t>
  </si>
  <si>
    <t>크레인(타이어)</t>
  </si>
  <si>
    <t>25ton</t>
  </si>
  <si>
    <t>HR</t>
  </si>
  <si>
    <t>56E5F274BEF10738FC07AE6198C557A74E927E4B</t>
  </si>
  <si>
    <t>01010356E5F274BEF10738FC07AE6198C557A74E927E4B</t>
  </si>
  <si>
    <t>010104  방  수  공  사</t>
  </si>
  <si>
    <t>010104</t>
  </si>
  <si>
    <t>창고 하부 노출시트 보강 （20m）</t>
  </si>
  <si>
    <t>식</t>
  </si>
  <si>
    <t>504A52E4A691071F811CFA0DD9EFCBEA028695</t>
  </si>
  <si>
    <t>010104504A52E4A691071F811CFA0DD9EFCBEA028695</t>
  </si>
  <si>
    <t>장비대(상,하차)</t>
  </si>
  <si>
    <t>회</t>
  </si>
  <si>
    <t>504A52E4A691071F811CFA0DD9EFCBEA028696</t>
  </si>
  <si>
    <t>010104504A52E4A691071F811CFA0DD9EFCBEA028696</t>
  </si>
  <si>
    <t>010105  금  속  공  사</t>
  </si>
  <si>
    <t>010105</t>
  </si>
  <si>
    <t>알루미늄 시트패널</t>
  </si>
  <si>
    <t>평판 t=3 불소수지</t>
  </si>
  <si>
    <t>56DB82F40DA10787A16B3A90E46371BF779586</t>
  </si>
  <si>
    <t>01010556DB82F40DA10787A16B3A90E46371BF779586</t>
  </si>
  <si>
    <t>체크플레이트강판설치</t>
  </si>
  <si>
    <t>24000*1500*3.2mm+각관50*50*1.5t</t>
  </si>
  <si>
    <t>EA</t>
  </si>
  <si>
    <t>51F702D4FAF107E3509C08C815BAE0</t>
  </si>
  <si>
    <t>01010551F702D4FAF107E3509C08C815BAE0</t>
  </si>
  <si>
    <t>경량천장철골틀 설치</t>
  </si>
  <si>
    <t>M-BAR</t>
  </si>
  <si>
    <t>51F702D41CF107375E6EE32FC22EAA</t>
  </si>
  <si>
    <t>01010551F702D41CF107375E6EE32FC22EAA</t>
  </si>
  <si>
    <t>010106  창  호  공  사</t>
  </si>
  <si>
    <t>010106</t>
  </si>
  <si>
    <t>FSD01[#01.건축공사]</t>
  </si>
  <si>
    <t>2.400 x 2.400 = 5.760</t>
  </si>
  <si>
    <t>51F762440EB107021549CDC3262F73</t>
  </si>
  <si>
    <t>01010651F762440EB107021549CDC3262F73</t>
  </si>
  <si>
    <t>PW01[#01.건축공사]</t>
  </si>
  <si>
    <t>2.000 x 1.400 = 2.800</t>
  </si>
  <si>
    <t>51F762440EB107021549CDC3262F71</t>
  </si>
  <si>
    <t>01010651F762440EB107021549CDC3262F71</t>
  </si>
  <si>
    <t>도어클로저</t>
  </si>
  <si>
    <t>도어클로저, K-2830, KS3호, 고급방화, 40∼65kg</t>
  </si>
  <si>
    <t>56DB82F40D8107D82254A99E3B031F966053DA</t>
  </si>
  <si>
    <t>01010656DB82F40D8107D82254A99E3B031F966053DA</t>
  </si>
  <si>
    <t>피벗힌지</t>
  </si>
  <si>
    <t>피벗힌지, 80kg이하, K1200</t>
  </si>
  <si>
    <t>56DB9294970107241C5F7074C783AAA8BA02E1</t>
  </si>
  <si>
    <t>01010656DB9294970107241C5F7074C783AAA8BA02E1</t>
  </si>
  <si>
    <t>도어핸들</t>
  </si>
  <si>
    <t>도어핸들, 9000PB, 레바형</t>
  </si>
  <si>
    <t>56DB92949701072410AE6BA55830F5D2522659</t>
  </si>
  <si>
    <t>01010656DB92949701072410AE6BA55830F5D2522659</t>
  </si>
  <si>
    <t>디지털도아록</t>
  </si>
  <si>
    <t>터치+카드</t>
  </si>
  <si>
    <t>56DB92949701072410AE6BA55AFFE8B6073D7D</t>
  </si>
  <si>
    <t>01010656DB92949701072410AE6BA55AFFE8B6073D7D</t>
  </si>
  <si>
    <t>수밀코킹(실리콘)</t>
  </si>
  <si>
    <t>삼각, 5mm이하, 창호주위</t>
  </si>
  <si>
    <t>51F722240C81077483B1DDFF143739</t>
  </si>
  <si>
    <t>01010651F722240C81077483B1DDFF143739</t>
  </si>
  <si>
    <t>도어록 설치 / 일반도어록 강재창호</t>
  </si>
  <si>
    <t>재료비 별도</t>
  </si>
  <si>
    <t>51F7624471B1073BABDBA90A4DFD1C</t>
  </si>
  <si>
    <t>01010651F7624471B1073BABDBA90A4DFD1C</t>
  </si>
  <si>
    <t>도어록 설치 / 디지탈도어록 강재창호</t>
  </si>
  <si>
    <t>51F7624471B1073BABDBA863C3F3B5</t>
  </si>
  <si>
    <t>01010651F7624471B1073BABDBA863C3F3B5</t>
  </si>
  <si>
    <t>도어체크 설치</t>
  </si>
  <si>
    <t>51F7624471B1073E7FB89D551CF6CB</t>
  </si>
  <si>
    <t>01010651F7624471B1073E7FB89D551CF6CB</t>
  </si>
  <si>
    <t>창호주위 발포우레탄 충전</t>
  </si>
  <si>
    <t>51F7624471E1078CD56EDB17090DEF</t>
  </si>
  <si>
    <t>01010651F7624471E1078CD56EDB17090DEF</t>
  </si>
  <si>
    <t>010107  유  리  공  사</t>
  </si>
  <si>
    <t>010107</t>
  </si>
  <si>
    <t>복층유리</t>
  </si>
  <si>
    <t>복층유리, 로이, 투명24mm, (6CL+12Ar+6Low-e),단열간봉</t>
  </si>
  <si>
    <t>56DB82F40D8107D820AE0083701669C8A9FE26</t>
  </si>
  <si>
    <t>01010756DB82F40D8107D820AE0083701669C8A9FE26</t>
  </si>
  <si>
    <t>창호유리설치 / 복층유리</t>
  </si>
  <si>
    <t>유리두께 24mm 이하</t>
  </si>
  <si>
    <t>51F762449C7107A6F3B16AFCE929E9</t>
  </si>
  <si>
    <t>01010751F762449C7107A6F3B16AFCE929E9</t>
  </si>
  <si>
    <t>복층유리주위 코킹</t>
  </si>
  <si>
    <t>5*5, 실리콘</t>
  </si>
  <si>
    <t>51F762449CE107DCF1E9A734139C49</t>
  </si>
  <si>
    <t>01010751F762449CE107DCF1E9A734139C49</t>
  </si>
  <si>
    <t>010108  칠    공    사</t>
  </si>
  <si>
    <t>010108</t>
  </si>
  <si>
    <t>내화페인트</t>
  </si>
  <si>
    <t>2시간, 보</t>
  </si>
  <si>
    <t>㎡</t>
  </si>
  <si>
    <t>51F7F254A1010786254EB58C5E180A</t>
  </si>
  <si>
    <t>01010851F7F254A1010786254EB58C5E180A</t>
  </si>
  <si>
    <t>2시간, 기둥</t>
  </si>
  <si>
    <t>51F7F254A1010786254EB693B05703</t>
  </si>
  <si>
    <t>01010851F7F254A1010786254EB693B05703</t>
  </si>
  <si>
    <t>녹막이페인트 붓칠</t>
  </si>
  <si>
    <t>철재면, 1회, 1종</t>
  </si>
  <si>
    <t>51F74274257107F0B2232E131452C8</t>
  </si>
  <si>
    <t>01010851F74274257107F0B2232E131452C8</t>
  </si>
  <si>
    <t>유성페인트 붓칠</t>
  </si>
  <si>
    <t>철재면, 2회. 1급</t>
  </si>
  <si>
    <t>51F742741B11072C078EF1EAA4F4AA</t>
  </si>
  <si>
    <t>01010851F742741B11072C078EF1EAA4F4AA</t>
  </si>
  <si>
    <t>걸레받이용 페인트칠</t>
  </si>
  <si>
    <t>붓칠 2회, con'c·mortar면</t>
  </si>
  <si>
    <t>51F742741B3107DB413415A4E9127B</t>
  </si>
  <si>
    <t>01010851F742741B3107DB413415A4E9127B</t>
  </si>
  <si>
    <t>수성페인트 롤러칠</t>
  </si>
  <si>
    <t>내천장 2회, 친환경(진품)</t>
  </si>
  <si>
    <t>51F742740AB107C1DC25D4E3104028</t>
  </si>
  <si>
    <t>01010851F742740AB107C1DC25D4E3104028</t>
  </si>
  <si>
    <t>바탕만들기+수성페인트 롤러칠</t>
  </si>
  <si>
    <t>내부천장, 2회, G.B.면 줄퍼티, 친환경(POP)</t>
  </si>
  <si>
    <t>51F742740AB107C1DC2B6C92021B35</t>
  </si>
  <si>
    <t>01010851F742740AB107C1DC2B6C92021B35</t>
  </si>
  <si>
    <t>010109  수  장  공  사</t>
  </si>
  <si>
    <t>010109</t>
  </si>
  <si>
    <t>석고판 붙임(바탕)</t>
  </si>
  <si>
    <t>천장, 일반9.5mm 2겹</t>
  </si>
  <si>
    <t>51F75254993107EA3926C0207EEA7C</t>
  </si>
  <si>
    <t>01010951F75254993107EA3926C0207EEA7C</t>
  </si>
  <si>
    <t>발포폴리스티렌 설치(접착제붙이기, 천장)/하스너고정</t>
  </si>
  <si>
    <t>비드법 2종, 비중 0.03, 220mm</t>
  </si>
  <si>
    <t>51F75254E12107533398F03913FE5F</t>
  </si>
  <si>
    <t>01010951F75254E12107533398F03913FE5F</t>
  </si>
  <si>
    <t>천정등기구철거후재설치</t>
  </si>
  <si>
    <t>기존재사용</t>
  </si>
  <si>
    <t>51F7B2C465E107CA6A0C83C482DA4D</t>
  </si>
  <si>
    <t>01010951F7B2C465E107CA6A0C83C482DA4D</t>
  </si>
  <si>
    <t>기존단열재-신설단열경계부우레탄폼충진</t>
  </si>
  <si>
    <t>51F7624471E1078CD56EDB17090DED</t>
  </si>
  <si>
    <t>01010951F7624471E1078CD56EDB17090DED</t>
  </si>
  <si>
    <t>010110  판  넬  공  사</t>
  </si>
  <si>
    <t>010110</t>
  </si>
  <si>
    <t>샌드위치패널(내화패널)</t>
  </si>
  <si>
    <t>그라스울, 벽재 125mm, 64kg, 1시간내화</t>
  </si>
  <si>
    <t>56DB82F40DA10787A16B3A93BAF7E23032AD75</t>
  </si>
  <si>
    <t>01011056DB82F40DA10787A16B3A93BAF7E23032AD75</t>
  </si>
  <si>
    <t>그라스울, 지붕재 125mm, 64kg, 1시간내화</t>
  </si>
  <si>
    <t>56DB82F40DA10787A16B3A93BAF7E23032AD72</t>
  </si>
  <si>
    <t>01011056DB82F40DA10787A16B3A93BAF7E23032AD72</t>
  </si>
  <si>
    <t>샌드위치패널</t>
  </si>
  <si>
    <t>그라스울, 지붕재 50mm</t>
  </si>
  <si>
    <t>56DB82F40DA10787A16B3A93BAF7E230318775</t>
  </si>
  <si>
    <t>01011056DB82F40DA10787A16B3A93BAF7E230318775</t>
  </si>
  <si>
    <t>샌드위치(단열)패널설치 - 외벽</t>
  </si>
  <si>
    <t>크레인+인력</t>
  </si>
  <si>
    <t>51F7525488C107F90B13E76894781B</t>
  </si>
  <si>
    <t>01011051F7525488C107F90B13E76894781B</t>
  </si>
  <si>
    <t>샌드위치(단열)패널 설치 - 지붕</t>
  </si>
  <si>
    <t>51F7525488C107F90B13E769BB0245</t>
  </si>
  <si>
    <t>01011051F7525488C107F90B13E769BB0245</t>
  </si>
  <si>
    <t>엔드캡후레싱</t>
  </si>
  <si>
    <t>0.5t C/S강판</t>
  </si>
  <si>
    <t>51F7525488C107F90B13E76A402648</t>
  </si>
  <si>
    <t>01011051F7525488C107F90B13E76A402648</t>
  </si>
  <si>
    <t>박공후레싱</t>
  </si>
  <si>
    <t>51F7525488C107F90B13E76A41CDF1</t>
  </si>
  <si>
    <t>01011051F7525488C107F90B13E76A41CDF1</t>
  </si>
  <si>
    <t>코너후레싱</t>
  </si>
  <si>
    <t>51F7525488C107F90B13E76A42D4E3</t>
  </si>
  <si>
    <t>01011051F7525488C107F90B13E76A42D4E3</t>
  </si>
  <si>
    <t>베이스찬넬</t>
  </si>
  <si>
    <t>1.2t 아연도강판</t>
  </si>
  <si>
    <t>51F7525488C107F90B13E76A464FCE</t>
  </si>
  <si>
    <t>01011051F7525488C107F90B13E76A464FCE</t>
  </si>
  <si>
    <t>010111  철  거  공  사</t>
  </si>
  <si>
    <t>010111</t>
  </si>
  <si>
    <t>석고보드 철거(천장)</t>
  </si>
  <si>
    <t>9.5mm*2겹</t>
  </si>
  <si>
    <t>51F6B25470B107A4D6FC0A541BA7C8</t>
  </si>
  <si>
    <t>01011151F6B25470B107A4D6FC0A541BA7C8</t>
  </si>
  <si>
    <t>단열재철거</t>
  </si>
  <si>
    <t>천정</t>
  </si>
  <si>
    <t>51F6B25470210749370298E00E1328</t>
  </si>
  <si>
    <t>01011151F6B25470210749370298E00E1328</t>
  </si>
  <si>
    <t>경량철골천정틀철거</t>
  </si>
  <si>
    <t>51F6B25470210749370298E00F2149</t>
  </si>
  <si>
    <t>01011151F6B25470210749370298E00F2149</t>
  </si>
  <si>
    <t>010112  건설폐기물처리비</t>
  </si>
  <si>
    <t>010112</t>
  </si>
  <si>
    <t>6</t>
  </si>
  <si>
    <t>혼합건설폐기물</t>
  </si>
  <si>
    <t>불연성 건설폐기물에 가연성 5% 이하 혼합</t>
  </si>
  <si>
    <t>51F7B2C465E107CA6B13F7ED9DA827</t>
  </si>
  <si>
    <t>01011251F7B2C465E107CA6B13F7ED9DA827</t>
  </si>
  <si>
    <t>혼합건설폐기물 상차비 및 운반비</t>
  </si>
  <si>
    <t>24톤 암롤트럭, 30km</t>
  </si>
  <si>
    <t>51F7B2C465E107CA6A0DAC9BDD0DAC</t>
  </si>
  <si>
    <t>01011251F7B2C465E107CA6A0DAC9BDD0DAC</t>
  </si>
  <si>
    <t>폐단열재처리비</t>
  </si>
  <si>
    <t>상차,운반포함</t>
  </si>
  <si>
    <t>51F7B2C465E107CA6A0C849AAA2107</t>
  </si>
  <si>
    <t>01011251F7B2C465E107CA6A0C849AAA2107</t>
  </si>
  <si>
    <t>0102  #02.기계설비공사</t>
  </si>
  <si>
    <t>0102</t>
  </si>
  <si>
    <t>010201  기계설비공사</t>
  </si>
  <si>
    <t>010201</t>
  </si>
  <si>
    <t>기계설비공사</t>
  </si>
  <si>
    <t>504A52E4A691071F811CFA0DD9EFCBEA0287B6</t>
  </si>
  <si>
    <t>010201504A52E4A691071F811CFA0DD9EFCBEA0287B6</t>
  </si>
  <si>
    <t>비      고</t>
  </si>
  <si>
    <t>공 사 원 가 계 산 서</t>
  </si>
  <si>
    <t>공사명 : KDI연구원동사무공간확보공사(옥상창고증축)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</si>
  <si>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</si>
  <si>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</si>
  <si>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</si>
  <si>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</si>
  <si>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</si>
  <si>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</si>
  <si>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</si>
  <si>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</si>
  <si>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</si>
  <si>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</si>
  <si>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</si>
  <si>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</si>
  <si>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</si>
  <si>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</si>
  <si>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</si>
  <si>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</si>
  <si>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</si>
  <si>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</si>
  <si>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</si>
  <si>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12.5%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</si>
  <si>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</si>
  <si>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</si>
  <si>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</si>
  <si>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</si>
  <si>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</si>
  <si>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</si>
  <si>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</si>
  <si>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</si>
  <si>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</si>
  <si>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</si>
  <si>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</si>
  <si>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3.495%</t>
  </si>
  <si>
    <t>C7</t>
  </si>
  <si>
    <t>국민  연금  보험료</t>
  </si>
  <si>
    <t>직접노무비 * 4.5%</t>
  </si>
  <si>
    <t>CB</t>
  </si>
  <si>
    <t>노인장기요양보험료</t>
  </si>
  <si>
    <t>건강보험료 * 12.27%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</si>
  <si>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</si>
  <si>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</si>
  <si>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</si>
  <si>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</si>
  <si>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</si>
  <si>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2.93%</t>
  </si>
  <si>
    <t>CG</t>
  </si>
  <si>
    <t>기   타    경   비</t>
  </si>
  <si>
    <t>(재료비+노무비) * 7.8%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</si>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</sst>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B1" workbookViewId="0">
      <selection activeCell="F4" sqref="F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363</v>
      </c>
      <c r="C1" s="18"/>
      <c r="D1" s="18"/>
      <c r="E1" s="18"/>
      <c r="F1" s="18"/>
      <c r="G1" s="18"/>
    </row>
    <row r="2" spans="1:7" ht="21.95" customHeight="1" x14ac:dyDescent="0.3">
      <c r="B2" s="19" t="s">
        <v>364</v>
      </c>
      <c r="C2" s="19"/>
      <c r="D2" s="19"/>
      <c r="E2" s="19"/>
      <c r="F2" s="20"/>
      <c r="G2" s="20"/>
    </row>
    <row r="3" spans="1:7" ht="21.95" customHeight="1" x14ac:dyDescent="0.3">
      <c r="B3" s="21" t="s">
        <v>365</v>
      </c>
      <c r="C3" s="21"/>
      <c r="D3" s="21"/>
      <c r="E3" s="13" t="s">
        <v>366</v>
      </c>
      <c r="F3" s="13" t="s">
        <v>367</v>
      </c>
      <c r="G3" s="13" t="s">
        <v>362</v>
      </c>
    </row>
    <row r="4" spans="1:7" ht="21.95" customHeight="1" x14ac:dyDescent="0.3">
      <c r="A4" s="1" t="s">
        <v>372</v>
      </c>
      <c r="B4" s="22" t="s">
        <v>368</v>
      </c>
      <c r="C4" s="22" t="s">
        <v>369</v>
      </c>
      <c r="D4" s="14" t="s">
        <v>373</v>
      </c>
      <c r="E4" s="15">
        <f>TRUNC(공종별집계표!F5, 0)</f>
        <v>0</v>
      </c>
      <c r="F4" s="12" t="s">
        <v>52</v>
      </c>
      <c r="G4" s="12" t="s">
        <v>52</v>
      </c>
    </row>
    <row r="5" spans="1:7" ht="21.95" customHeight="1" x14ac:dyDescent="0.3">
      <c r="A5" s="1" t="s">
        <v>374</v>
      </c>
      <c r="B5" s="22"/>
      <c r="C5" s="22"/>
      <c r="D5" s="14" t="s">
        <v>375</v>
      </c>
      <c r="E5" s="15">
        <v>0</v>
      </c>
      <c r="F5" s="12" t="s">
        <v>52</v>
      </c>
      <c r="G5" s="12" t="s">
        <v>52</v>
      </c>
    </row>
    <row r="6" spans="1:7" ht="21.95" customHeight="1" x14ac:dyDescent="0.3">
      <c r="A6" s="1" t="s">
        <v>376</v>
      </c>
      <c r="B6" s="22"/>
      <c r="C6" s="22"/>
      <c r="D6" s="14" t="s">
        <v>377</v>
      </c>
      <c r="E6" s="15">
        <v>0</v>
      </c>
      <c r="F6" s="12" t="s">
        <v>52</v>
      </c>
      <c r="G6" s="12" t="s">
        <v>52</v>
      </c>
    </row>
    <row r="7" spans="1:7" ht="21.95" customHeight="1" x14ac:dyDescent="0.3">
      <c r="A7" s="1" t="s">
        <v>378</v>
      </c>
      <c r="B7" s="22"/>
      <c r="C7" s="22"/>
      <c r="D7" s="14" t="s">
        <v>379</v>
      </c>
      <c r="E7" s="15">
        <f>TRUNC(E4+E5-E6, 0)</f>
        <v>0</v>
      </c>
      <c r="F7" s="12" t="s">
        <v>52</v>
      </c>
      <c r="G7" s="12" t="s">
        <v>52</v>
      </c>
    </row>
    <row r="8" spans="1:7" ht="21.95" customHeight="1" x14ac:dyDescent="0.3">
      <c r="A8" s="1" t="s">
        <v>380</v>
      </c>
      <c r="B8" s="22"/>
      <c r="C8" s="22" t="s">
        <v>370</v>
      </c>
      <c r="D8" s="14" t="s">
        <v>381</v>
      </c>
      <c r="E8" s="15">
        <f>TRUNC(공종별집계표!H5, 0)</f>
        <v>0</v>
      </c>
      <c r="F8" s="12" t="s">
        <v>52</v>
      </c>
      <c r="G8" s="12" t="s">
        <v>52</v>
      </c>
    </row>
    <row r="9" spans="1:7" ht="21.95" customHeight="1" x14ac:dyDescent="0.3">
      <c r="A9" s="1" t="s">
        <v>382</v>
      </c>
      <c r="B9" s="22"/>
      <c r="C9" s="22"/>
      <c r="D9" s="14" t="s">
        <v>383</v>
      </c>
      <c r="E9" s="15">
        <f>TRUNC(E8*0.125, 0)</f>
        <v>0</v>
      </c>
      <c r="F9" s="12" t="s">
        <v>384</v>
      </c>
      <c r="G9" s="12" t="s">
        <v>52</v>
      </c>
    </row>
    <row r="10" spans="1:7" ht="21.95" customHeight="1" x14ac:dyDescent="0.3">
      <c r="A10" s="1" t="s">
        <v>385</v>
      </c>
      <c r="B10" s="22"/>
      <c r="C10" s="22"/>
      <c r="D10" s="14" t="s">
        <v>379</v>
      </c>
      <c r="E10" s="15">
        <f>TRUNC(E8+E9, 0)</f>
        <v>0</v>
      </c>
      <c r="F10" s="12" t="s">
        <v>52</v>
      </c>
      <c r="G10" s="12" t="s">
        <v>52</v>
      </c>
    </row>
    <row r="11" spans="1:7" ht="21.95" customHeight="1" x14ac:dyDescent="0.3">
      <c r="A11" s="1" t="s">
        <v>386</v>
      </c>
      <c r="B11" s="22"/>
      <c r="C11" s="22" t="s">
        <v>371</v>
      </c>
      <c r="D11" s="14" t="s">
        <v>387</v>
      </c>
      <c r="E11" s="15">
        <f>TRUNC(공종별집계표!J5, 0)</f>
        <v>0</v>
      </c>
      <c r="F11" s="12" t="s">
        <v>52</v>
      </c>
      <c r="G11" s="12" t="s">
        <v>52</v>
      </c>
    </row>
    <row r="12" spans="1:7" ht="21.95" customHeight="1" x14ac:dyDescent="0.3">
      <c r="A12" s="1" t="s">
        <v>388</v>
      </c>
      <c r="B12" s="22"/>
      <c r="C12" s="22"/>
      <c r="D12" s="14" t="s">
        <v>389</v>
      </c>
      <c r="E12" s="15">
        <f>TRUNC(E10*0.037, 0)</f>
        <v>0</v>
      </c>
      <c r="F12" s="12" t="s">
        <v>390</v>
      </c>
      <c r="G12" s="12" t="s">
        <v>52</v>
      </c>
    </row>
    <row r="13" spans="1:7" ht="21.95" customHeight="1" x14ac:dyDescent="0.3">
      <c r="A13" s="1" t="s">
        <v>391</v>
      </c>
      <c r="B13" s="22"/>
      <c r="C13" s="22"/>
      <c r="D13" s="14" t="s">
        <v>392</v>
      </c>
      <c r="E13" s="15">
        <f>TRUNC(E10*0.0101, 0)</f>
        <v>0</v>
      </c>
      <c r="F13" s="12" t="s">
        <v>393</v>
      </c>
      <c r="G13" s="12" t="s">
        <v>52</v>
      </c>
    </row>
    <row r="14" spans="1:7" ht="21.95" customHeight="1" x14ac:dyDescent="0.3">
      <c r="A14" s="1" t="s">
        <v>394</v>
      </c>
      <c r="B14" s="22"/>
      <c r="C14" s="22"/>
      <c r="D14" s="14" t="s">
        <v>395</v>
      </c>
      <c r="E14" s="15">
        <f>TRUNC(E8*0.03495, 0)</f>
        <v>0</v>
      </c>
      <c r="F14" s="12" t="s">
        <v>396</v>
      </c>
      <c r="G14" s="12" t="s">
        <v>52</v>
      </c>
    </row>
    <row r="15" spans="1:7" ht="21.95" customHeight="1" x14ac:dyDescent="0.3">
      <c r="A15" s="1" t="s">
        <v>397</v>
      </c>
      <c r="B15" s="22"/>
      <c r="C15" s="22"/>
      <c r="D15" s="14" t="s">
        <v>398</v>
      </c>
      <c r="E15" s="15">
        <f>TRUNC(E8*0.045, 0)</f>
        <v>0</v>
      </c>
      <c r="F15" s="12" t="s">
        <v>399</v>
      </c>
      <c r="G15" s="12" t="s">
        <v>52</v>
      </c>
    </row>
    <row r="16" spans="1:7" ht="21.95" customHeight="1" x14ac:dyDescent="0.3">
      <c r="A16" s="1" t="s">
        <v>400</v>
      </c>
      <c r="B16" s="22"/>
      <c r="C16" s="22"/>
      <c r="D16" s="14" t="s">
        <v>401</v>
      </c>
      <c r="E16" s="15">
        <f>TRUNC(E14*0.1227, 0)</f>
        <v>0</v>
      </c>
      <c r="F16" s="12" t="s">
        <v>402</v>
      </c>
      <c r="G16" s="12" t="s">
        <v>52</v>
      </c>
    </row>
    <row r="17" spans="1:7" ht="21.95" customHeight="1" x14ac:dyDescent="0.3">
      <c r="A17" s="1" t="s">
        <v>403</v>
      </c>
      <c r="B17" s="22"/>
      <c r="C17" s="22"/>
      <c r="D17" s="14" t="s">
        <v>404</v>
      </c>
      <c r="E17" s="15">
        <f>TRUNC(E8*0.023, 0)</f>
        <v>0</v>
      </c>
      <c r="F17" s="12" t="s">
        <v>405</v>
      </c>
      <c r="G17" s="12" t="s">
        <v>52</v>
      </c>
    </row>
    <row r="18" spans="1:7" ht="21.95" customHeight="1" x14ac:dyDescent="0.3">
      <c r="A18" s="1" t="s">
        <v>406</v>
      </c>
      <c r="B18" s="22"/>
      <c r="C18" s="22"/>
      <c r="D18" s="14" t="s">
        <v>407</v>
      </c>
      <c r="E18" s="15">
        <f>TRUNC((E7+E8+(0/1.1))*0.0293, 0)</f>
        <v>0</v>
      </c>
      <c r="F18" s="12" t="s">
        <v>408</v>
      </c>
      <c r="G18" s="12" t="s">
        <v>52</v>
      </c>
    </row>
    <row r="19" spans="1:7" ht="21.95" customHeight="1" x14ac:dyDescent="0.3">
      <c r="A19" s="1" t="s">
        <v>409</v>
      </c>
      <c r="B19" s="22"/>
      <c r="C19" s="22"/>
      <c r="D19" s="14" t="s">
        <v>410</v>
      </c>
      <c r="E19" s="15">
        <f>TRUNC((E7+E10)*0.078, 0)</f>
        <v>0</v>
      </c>
      <c r="F19" s="12" t="s">
        <v>411</v>
      </c>
      <c r="G19" s="12" t="s">
        <v>52</v>
      </c>
    </row>
    <row r="20" spans="1:7" ht="21.95" customHeight="1" x14ac:dyDescent="0.3">
      <c r="A20" s="1" t="s">
        <v>412</v>
      </c>
      <c r="B20" s="22"/>
      <c r="C20" s="22"/>
      <c r="D20" s="14" t="s">
        <v>413</v>
      </c>
      <c r="E20" s="15">
        <f>TRUNC((E7+E8+E11)*0.003, 0)</f>
        <v>0</v>
      </c>
      <c r="F20" s="12" t="s">
        <v>414</v>
      </c>
      <c r="G20" s="12" t="s">
        <v>52</v>
      </c>
    </row>
    <row r="21" spans="1:7" ht="21.95" customHeight="1" x14ac:dyDescent="0.3">
      <c r="A21" s="1" t="s">
        <v>415</v>
      </c>
      <c r="B21" s="22"/>
      <c r="C21" s="22"/>
      <c r="D21" s="14" t="s">
        <v>416</v>
      </c>
      <c r="E21" s="15">
        <f>TRUNC((E7+E8+E11)*0.00081, 0)</f>
        <v>0</v>
      </c>
      <c r="F21" s="12" t="s">
        <v>417</v>
      </c>
      <c r="G21" s="12" t="s">
        <v>52</v>
      </c>
    </row>
    <row r="22" spans="1:7" ht="21.95" customHeight="1" x14ac:dyDescent="0.3">
      <c r="A22" s="1" t="s">
        <v>418</v>
      </c>
      <c r="B22" s="22"/>
      <c r="C22" s="22"/>
      <c r="D22" s="14" t="s">
        <v>419</v>
      </c>
      <c r="E22" s="15">
        <f>TRUNC((E7+E8+E11)*0.0007, 0)</f>
        <v>0</v>
      </c>
      <c r="F22" s="12" t="s">
        <v>420</v>
      </c>
      <c r="G22" s="12" t="s">
        <v>52</v>
      </c>
    </row>
    <row r="23" spans="1:7" ht="21.95" customHeight="1" x14ac:dyDescent="0.3">
      <c r="A23" s="1" t="s">
        <v>421</v>
      </c>
      <c r="B23" s="22"/>
      <c r="C23" s="22"/>
      <c r="D23" s="14" t="s">
        <v>379</v>
      </c>
      <c r="E23" s="15">
        <f>TRUNC(E11+E12+E13+E14+E15+E17+E18+E16+E19+E20+E21+E22, 0)</f>
        <v>0</v>
      </c>
      <c r="F23" s="12" t="s">
        <v>52</v>
      </c>
      <c r="G23" s="12" t="s">
        <v>52</v>
      </c>
    </row>
    <row r="24" spans="1:7" ht="21.95" customHeight="1" x14ac:dyDescent="0.3">
      <c r="A24" s="1" t="s">
        <v>422</v>
      </c>
      <c r="B24" s="16" t="s">
        <v>423</v>
      </c>
      <c r="C24" s="16"/>
      <c r="D24" s="17"/>
      <c r="E24" s="15">
        <f>TRUNC(E7+E10+E23, 0)</f>
        <v>0</v>
      </c>
      <c r="F24" s="12" t="s">
        <v>52</v>
      </c>
      <c r="G24" s="12" t="s">
        <v>52</v>
      </c>
    </row>
    <row r="25" spans="1:7" ht="21.95" customHeight="1" x14ac:dyDescent="0.3">
      <c r="A25" s="1" t="s">
        <v>424</v>
      </c>
      <c r="B25" s="16" t="s">
        <v>425</v>
      </c>
      <c r="C25" s="16"/>
      <c r="D25" s="17"/>
      <c r="E25" s="15">
        <f>TRUNC(E24*0.06, 0)</f>
        <v>0</v>
      </c>
      <c r="F25" s="12" t="s">
        <v>426</v>
      </c>
      <c r="G25" s="12" t="s">
        <v>52</v>
      </c>
    </row>
    <row r="26" spans="1:7" ht="21.95" customHeight="1" x14ac:dyDescent="0.3">
      <c r="A26" s="1" t="s">
        <v>427</v>
      </c>
      <c r="B26" s="16" t="s">
        <v>428</v>
      </c>
      <c r="C26" s="16"/>
      <c r="D26" s="17"/>
      <c r="E26" s="15"/>
      <c r="F26" s="12" t="s">
        <v>429</v>
      </c>
      <c r="G26" s="12" t="s">
        <v>52</v>
      </c>
    </row>
    <row r="27" spans="1:7" ht="21.95" customHeight="1" x14ac:dyDescent="0.3">
      <c r="A27" s="1" t="s">
        <v>430</v>
      </c>
      <c r="B27" s="16" t="s">
        <v>431</v>
      </c>
      <c r="C27" s="16"/>
      <c r="D27" s="17"/>
      <c r="E27" s="15"/>
      <c r="F27" s="12" t="s">
        <v>52</v>
      </c>
      <c r="G27" s="12" t="s">
        <v>52</v>
      </c>
    </row>
    <row r="28" spans="1:7" ht="21.95" customHeight="1" x14ac:dyDescent="0.3">
      <c r="A28" s="1" t="s">
        <v>432</v>
      </c>
      <c r="B28" s="16" t="s">
        <v>433</v>
      </c>
      <c r="C28" s="16"/>
      <c r="D28" s="17"/>
      <c r="E28" s="15"/>
      <c r="F28" s="12" t="s">
        <v>52</v>
      </c>
      <c r="G28" s="12" t="s">
        <v>52</v>
      </c>
    </row>
    <row r="29" spans="1:7" ht="21.95" customHeight="1" x14ac:dyDescent="0.3">
      <c r="A29" s="1" t="s">
        <v>434</v>
      </c>
      <c r="B29" s="16" t="s">
        <v>435</v>
      </c>
      <c r="C29" s="16"/>
      <c r="D29" s="17"/>
      <c r="E29" s="15"/>
      <c r="F29" s="12" t="s">
        <v>436</v>
      </c>
      <c r="G29" s="12" t="s">
        <v>52</v>
      </c>
    </row>
    <row r="30" spans="1:7" ht="21.95" customHeight="1" x14ac:dyDescent="0.3">
      <c r="A30" s="1" t="s">
        <v>437</v>
      </c>
      <c r="B30" s="16" t="s">
        <v>438</v>
      </c>
      <c r="C30" s="16"/>
      <c r="D30" s="17"/>
      <c r="E30" s="15"/>
      <c r="F30" s="12" t="s">
        <v>52</v>
      </c>
      <c r="G30" s="12" t="s">
        <v>52</v>
      </c>
    </row>
    <row r="31" spans="1:7" ht="21.95" customHeight="1" x14ac:dyDescent="0.3">
      <c r="A31" s="1" t="s">
        <v>439</v>
      </c>
      <c r="B31" s="16" t="s">
        <v>440</v>
      </c>
      <c r="C31" s="16"/>
      <c r="D31" s="17"/>
      <c r="E31" s="15"/>
      <c r="F31" s="12" t="s">
        <v>52</v>
      </c>
      <c r="G31" s="12" t="s">
        <v>52</v>
      </c>
    </row>
  </sheetData>
  <mergeCells count="16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F18" sqref="F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20" ht="30" customHeight="1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0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3" t="s">
        <v>13</v>
      </c>
      <c r="O3" s="23" t="s">
        <v>14</v>
      </c>
      <c r="P3" s="23" t="s">
        <v>15</v>
      </c>
      <c r="Q3" s="23" t="s">
        <v>16</v>
      </c>
      <c r="R3" s="23" t="s">
        <v>17</v>
      </c>
      <c r="S3" s="23" t="s">
        <v>18</v>
      </c>
      <c r="T3" s="23" t="s">
        <v>19</v>
      </c>
    </row>
    <row r="4" spans="1:20" ht="30" customHeight="1" x14ac:dyDescent="0.3">
      <c r="A4" s="25"/>
      <c r="B4" s="25"/>
      <c r="C4" s="25"/>
      <c r="D4" s="25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5"/>
      <c r="N4" s="23"/>
      <c r="O4" s="23"/>
      <c r="P4" s="23"/>
      <c r="Q4" s="23"/>
      <c r="R4" s="23"/>
      <c r="S4" s="23"/>
      <c r="T4" s="23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8" t="s">
        <v>85</v>
      </c>
      <c r="B8" s="8" t="s">
        <v>52</v>
      </c>
      <c r="C8" s="8" t="s">
        <v>52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52</v>
      </c>
      <c r="N8" s="2" t="s">
        <v>86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8" t="s">
        <v>98</v>
      </c>
      <c r="B9" s="8" t="s">
        <v>52</v>
      </c>
      <c r="C9" s="8" t="s">
        <v>52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52</v>
      </c>
      <c r="N9" s="2" t="s">
        <v>99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8" t="s">
        <v>164</v>
      </c>
      <c r="B10" s="8" t="s">
        <v>52</v>
      </c>
      <c r="C10" s="8" t="s">
        <v>52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52</v>
      </c>
      <c r="N10" s="2" t="s">
        <v>165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8" t="s">
        <v>174</v>
      </c>
      <c r="B11" s="8" t="s">
        <v>52</v>
      </c>
      <c r="C11" s="8" t="s">
        <v>52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52</v>
      </c>
      <c r="N11" s="2" t="s">
        <v>175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8" t="s">
        <v>189</v>
      </c>
      <c r="B12" s="8" t="s">
        <v>52</v>
      </c>
      <c r="C12" s="8" t="s">
        <v>52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52</v>
      </c>
      <c r="N12" s="2" t="s">
        <v>190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8" t="s">
        <v>232</v>
      </c>
      <c r="B13" s="8" t="s">
        <v>52</v>
      </c>
      <c r="C13" s="8" t="s">
        <v>52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52</v>
      </c>
      <c r="N13" s="2" t="s">
        <v>233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 x14ac:dyDescent="0.3">
      <c r="A14" s="8" t="s">
        <v>246</v>
      </c>
      <c r="B14" s="8" t="s">
        <v>52</v>
      </c>
      <c r="C14" s="8" t="s">
        <v>52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52</v>
      </c>
      <c r="N14" s="2" t="s">
        <v>247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6"/>
    </row>
    <row r="15" spans="1:20" ht="30" customHeight="1" x14ac:dyDescent="0.3">
      <c r="A15" s="8" t="s">
        <v>276</v>
      </c>
      <c r="B15" s="8" t="s">
        <v>52</v>
      </c>
      <c r="C15" s="8" t="s">
        <v>52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52</v>
      </c>
      <c r="N15" s="2" t="s">
        <v>277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6"/>
    </row>
    <row r="16" spans="1:20" ht="30" customHeight="1" x14ac:dyDescent="0.3">
      <c r="A16" s="8" t="s">
        <v>293</v>
      </c>
      <c r="B16" s="8" t="s">
        <v>52</v>
      </c>
      <c r="C16" s="8" t="s">
        <v>52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 t="s">
        <v>52</v>
      </c>
      <c r="N16" s="2" t="s">
        <v>294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6"/>
    </row>
    <row r="17" spans="1:20" ht="30" customHeight="1" x14ac:dyDescent="0.3">
      <c r="A17" s="8" t="s">
        <v>327</v>
      </c>
      <c r="B17" s="8" t="s">
        <v>52</v>
      </c>
      <c r="C17" s="8" t="s">
        <v>52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 t="s">
        <v>52</v>
      </c>
      <c r="N17" s="2" t="s">
        <v>328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6"/>
    </row>
    <row r="18" spans="1:20" ht="30" customHeight="1" x14ac:dyDescent="0.3">
      <c r="A18" s="8" t="s">
        <v>340</v>
      </c>
      <c r="B18" s="8" t="s">
        <v>52</v>
      </c>
      <c r="C18" s="8" t="s">
        <v>52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 t="s">
        <v>52</v>
      </c>
      <c r="N18" s="2" t="s">
        <v>341</v>
      </c>
      <c r="O18" s="2" t="s">
        <v>52</v>
      </c>
      <c r="P18" s="2" t="s">
        <v>52</v>
      </c>
      <c r="Q18" s="2" t="s">
        <v>342</v>
      </c>
      <c r="R18" s="3">
        <v>3</v>
      </c>
      <c r="S18" s="2" t="s">
        <v>52</v>
      </c>
      <c r="T18" s="6">
        <f>L18*1</f>
        <v>0</v>
      </c>
    </row>
    <row r="19" spans="1:20" ht="30" customHeight="1" x14ac:dyDescent="0.3">
      <c r="A19" s="8" t="s">
        <v>355</v>
      </c>
      <c r="B19" s="8" t="s">
        <v>52</v>
      </c>
      <c r="C19" s="8" t="s">
        <v>52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8" t="s">
        <v>52</v>
      </c>
      <c r="N19" s="2" t="s">
        <v>356</v>
      </c>
      <c r="O19" s="2" t="s">
        <v>52</v>
      </c>
      <c r="P19" s="2" t="s">
        <v>53</v>
      </c>
      <c r="Q19" s="2" t="s">
        <v>52</v>
      </c>
      <c r="R19" s="3">
        <v>2</v>
      </c>
      <c r="S19" s="2" t="s">
        <v>52</v>
      </c>
      <c r="T19" s="6"/>
    </row>
    <row r="20" spans="1:20" ht="30" customHeight="1" x14ac:dyDescent="0.3">
      <c r="A20" s="8" t="s">
        <v>357</v>
      </c>
      <c r="B20" s="8" t="s">
        <v>52</v>
      </c>
      <c r="C20" s="8" t="s">
        <v>52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8" t="s">
        <v>52</v>
      </c>
      <c r="N20" s="2" t="s">
        <v>358</v>
      </c>
      <c r="O20" s="2" t="s">
        <v>52</v>
      </c>
      <c r="P20" s="2" t="s">
        <v>356</v>
      </c>
      <c r="Q20" s="2" t="s">
        <v>52</v>
      </c>
      <c r="R20" s="3">
        <v>3</v>
      </c>
      <c r="S20" s="2" t="s">
        <v>52</v>
      </c>
      <c r="T20" s="6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83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11"/>
  <sheetViews>
    <sheetView topLeftCell="A82" workbookViewId="0">
      <selection activeCell="M42" sqref="M4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48" ht="30" customHeight="1" x14ac:dyDescent="0.3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23" t="s">
        <v>20</v>
      </c>
      <c r="O2" s="23" t="s">
        <v>14</v>
      </c>
      <c r="P2" s="23" t="s">
        <v>21</v>
      </c>
      <c r="Q2" s="23" t="s">
        <v>13</v>
      </c>
      <c r="R2" s="23" t="s">
        <v>22</v>
      </c>
      <c r="S2" s="23" t="s">
        <v>23</v>
      </c>
      <c r="T2" s="23" t="s">
        <v>24</v>
      </c>
      <c r="U2" s="23" t="s">
        <v>25</v>
      </c>
      <c r="V2" s="23" t="s">
        <v>26</v>
      </c>
      <c r="W2" s="23" t="s">
        <v>27</v>
      </c>
      <c r="X2" s="23" t="s">
        <v>28</v>
      </c>
      <c r="Y2" s="23" t="s">
        <v>29</v>
      </c>
      <c r="Z2" s="23" t="s">
        <v>30</v>
      </c>
      <c r="AA2" s="23" t="s">
        <v>31</v>
      </c>
      <c r="AB2" s="23" t="s">
        <v>32</v>
      </c>
      <c r="AC2" s="23" t="s">
        <v>33</v>
      </c>
      <c r="AD2" s="23" t="s">
        <v>34</v>
      </c>
      <c r="AE2" s="23" t="s">
        <v>35</v>
      </c>
      <c r="AF2" s="23" t="s">
        <v>36</v>
      </c>
      <c r="AG2" s="23" t="s">
        <v>37</v>
      </c>
      <c r="AH2" s="23" t="s">
        <v>38</v>
      </c>
      <c r="AI2" s="23" t="s">
        <v>39</v>
      </c>
      <c r="AJ2" s="23" t="s">
        <v>40</v>
      </c>
      <c r="AK2" s="23" t="s">
        <v>41</v>
      </c>
      <c r="AL2" s="23" t="s">
        <v>42</v>
      </c>
      <c r="AM2" s="23" t="s">
        <v>43</v>
      </c>
      <c r="AN2" s="23" t="s">
        <v>44</v>
      </c>
      <c r="AO2" s="23" t="s">
        <v>45</v>
      </c>
      <c r="AP2" s="23" t="s">
        <v>46</v>
      </c>
      <c r="AQ2" s="23" t="s">
        <v>47</v>
      </c>
      <c r="AR2" s="23" t="s">
        <v>48</v>
      </c>
      <c r="AS2" s="23" t="s">
        <v>16</v>
      </c>
      <c r="AT2" s="23" t="s">
        <v>17</v>
      </c>
      <c r="AU2" s="23" t="s">
        <v>49</v>
      </c>
      <c r="AV2" s="23" t="s">
        <v>50</v>
      </c>
    </row>
    <row r="3" spans="1:48" ht="30" customHeight="1" x14ac:dyDescent="0.3">
      <c r="A3" s="24"/>
      <c r="B3" s="24"/>
      <c r="C3" s="24"/>
      <c r="D3" s="24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</row>
    <row r="4" spans="1:48" ht="30" customHeight="1" x14ac:dyDescent="0.3">
      <c r="A4" s="8" t="s">
        <v>56</v>
      </c>
      <c r="B4" s="8" t="s">
        <v>52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58</v>
      </c>
      <c r="B5" s="8" t="s">
        <v>59</v>
      </c>
      <c r="C5" s="8" t="s">
        <v>60</v>
      </c>
      <c r="D5" s="9">
        <v>1</v>
      </c>
      <c r="E5" s="11"/>
      <c r="F5" s="11"/>
      <c r="G5" s="11"/>
      <c r="H5" s="11"/>
      <c r="I5" s="11"/>
      <c r="J5" s="11"/>
      <c r="K5" s="11"/>
      <c r="L5" s="11"/>
      <c r="M5" s="8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90</v>
      </c>
    </row>
    <row r="6" spans="1:48" ht="30" customHeight="1" x14ac:dyDescent="0.3">
      <c r="A6" s="8" t="s">
        <v>65</v>
      </c>
      <c r="B6" s="8" t="s">
        <v>66</v>
      </c>
      <c r="C6" s="8" t="s">
        <v>67</v>
      </c>
      <c r="D6" s="9">
        <v>2</v>
      </c>
      <c r="E6" s="11"/>
      <c r="F6" s="11"/>
      <c r="G6" s="11"/>
      <c r="H6" s="11"/>
      <c r="I6" s="11"/>
      <c r="J6" s="11"/>
      <c r="K6" s="11"/>
      <c r="L6" s="11"/>
      <c r="M6" s="8" t="s">
        <v>52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4</v>
      </c>
    </row>
    <row r="7" spans="1:48" ht="30" customHeight="1" x14ac:dyDescent="0.3">
      <c r="A7" s="8" t="s">
        <v>70</v>
      </c>
      <c r="B7" s="8" t="s">
        <v>71</v>
      </c>
      <c r="C7" s="8" t="s">
        <v>72</v>
      </c>
      <c r="D7" s="9">
        <v>159</v>
      </c>
      <c r="E7" s="11"/>
      <c r="F7" s="11"/>
      <c r="G7" s="11"/>
      <c r="H7" s="11"/>
      <c r="I7" s="11"/>
      <c r="J7" s="11"/>
      <c r="K7" s="11"/>
      <c r="L7" s="11"/>
      <c r="M7" s="8" t="s">
        <v>52</v>
      </c>
      <c r="N7" s="2" t="s">
        <v>73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74</v>
      </c>
      <c r="AV7" s="3">
        <v>5</v>
      </c>
    </row>
    <row r="8" spans="1:48" ht="30" customHeight="1" x14ac:dyDescent="0.3">
      <c r="A8" s="8" t="s">
        <v>75</v>
      </c>
      <c r="B8" s="8" t="s">
        <v>52</v>
      </c>
      <c r="C8" s="8" t="s">
        <v>72</v>
      </c>
      <c r="D8" s="9">
        <v>159</v>
      </c>
      <c r="E8" s="11"/>
      <c r="F8" s="11"/>
      <c r="G8" s="11"/>
      <c r="H8" s="11"/>
      <c r="I8" s="11"/>
      <c r="J8" s="11"/>
      <c r="K8" s="11"/>
      <c r="L8" s="11"/>
      <c r="M8" s="8" t="s">
        <v>52</v>
      </c>
      <c r="N8" s="2" t="s">
        <v>76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77</v>
      </c>
      <c r="AV8" s="3">
        <v>6</v>
      </c>
    </row>
    <row r="9" spans="1:48" ht="30" customHeight="1" x14ac:dyDescent="0.3">
      <c r="A9" s="8" t="s">
        <v>78</v>
      </c>
      <c r="B9" s="8" t="s">
        <v>79</v>
      </c>
      <c r="C9" s="8" t="s">
        <v>80</v>
      </c>
      <c r="D9" s="9">
        <v>4</v>
      </c>
      <c r="E9" s="11"/>
      <c r="F9" s="11"/>
      <c r="G9" s="11"/>
      <c r="H9" s="11"/>
      <c r="I9" s="11"/>
      <c r="J9" s="11"/>
      <c r="K9" s="11"/>
      <c r="L9" s="11"/>
      <c r="M9" s="8" t="s">
        <v>52</v>
      </c>
      <c r="N9" s="2" t="s">
        <v>81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82</v>
      </c>
      <c r="AV9" s="3">
        <v>91</v>
      </c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8" t="s">
        <v>83</v>
      </c>
      <c r="B11" s="9"/>
      <c r="C11" s="9"/>
      <c r="D11" s="9"/>
      <c r="E11" s="9"/>
      <c r="F11" s="11"/>
      <c r="G11" s="9"/>
      <c r="H11" s="11"/>
      <c r="I11" s="9"/>
      <c r="J11" s="11"/>
      <c r="K11" s="9"/>
      <c r="L11" s="11"/>
      <c r="M11" s="9"/>
      <c r="N11" t="s">
        <v>84</v>
      </c>
    </row>
    <row r="12" spans="1:48" ht="30" customHeight="1" x14ac:dyDescent="0.3">
      <c r="A12" s="8" t="s">
        <v>85</v>
      </c>
      <c r="B12" s="8" t="s">
        <v>52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3"/>
      <c r="O12" s="3"/>
      <c r="P12" s="3"/>
      <c r="Q12" s="2" t="s">
        <v>86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</row>
    <row r="13" spans="1:48" ht="30" customHeight="1" x14ac:dyDescent="0.3">
      <c r="A13" s="8" t="s">
        <v>87</v>
      </c>
      <c r="B13" s="8" t="s">
        <v>88</v>
      </c>
      <c r="C13" s="8" t="s">
        <v>72</v>
      </c>
      <c r="D13" s="9">
        <v>5</v>
      </c>
      <c r="E13" s="11"/>
      <c r="F13" s="11"/>
      <c r="G13" s="11"/>
      <c r="H13" s="11"/>
      <c r="I13" s="11"/>
      <c r="J13" s="11"/>
      <c r="K13" s="11"/>
      <c r="L13" s="11"/>
      <c r="M13" s="8" t="s">
        <v>52</v>
      </c>
      <c r="N13" s="2" t="s">
        <v>89</v>
      </c>
      <c r="O13" s="2" t="s">
        <v>52</v>
      </c>
      <c r="P13" s="2" t="s">
        <v>52</v>
      </c>
      <c r="Q13" s="2" t="s">
        <v>86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90</v>
      </c>
      <c r="AV13" s="3">
        <v>8</v>
      </c>
    </row>
    <row r="14" spans="1:48" ht="30" customHeight="1" x14ac:dyDescent="0.3">
      <c r="A14" s="8" t="s">
        <v>87</v>
      </c>
      <c r="B14" s="8" t="s">
        <v>91</v>
      </c>
      <c r="C14" s="8" t="s">
        <v>72</v>
      </c>
      <c r="D14" s="9">
        <v>3</v>
      </c>
      <c r="E14" s="11"/>
      <c r="F14" s="11"/>
      <c r="G14" s="11"/>
      <c r="H14" s="11"/>
      <c r="I14" s="11"/>
      <c r="J14" s="11"/>
      <c r="K14" s="11"/>
      <c r="L14" s="11"/>
      <c r="M14" s="8" t="s">
        <v>52</v>
      </c>
      <c r="N14" s="2" t="s">
        <v>92</v>
      </c>
      <c r="O14" s="2" t="s">
        <v>52</v>
      </c>
      <c r="P14" s="2" t="s">
        <v>52</v>
      </c>
      <c r="Q14" s="2" t="s">
        <v>86</v>
      </c>
      <c r="R14" s="2" t="s">
        <v>62</v>
      </c>
      <c r="S14" s="2" t="s">
        <v>63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93</v>
      </c>
      <c r="AV14" s="3">
        <v>9</v>
      </c>
    </row>
    <row r="15" spans="1:48" ht="30" customHeight="1" x14ac:dyDescent="0.3">
      <c r="A15" s="8" t="s">
        <v>94</v>
      </c>
      <c r="B15" s="8" t="s">
        <v>95</v>
      </c>
      <c r="C15" s="8" t="s">
        <v>72</v>
      </c>
      <c r="D15" s="9">
        <v>9</v>
      </c>
      <c r="E15" s="11"/>
      <c r="F15" s="11"/>
      <c r="G15" s="11"/>
      <c r="H15" s="11"/>
      <c r="I15" s="11"/>
      <c r="J15" s="11"/>
      <c r="K15" s="11"/>
      <c r="L15" s="11"/>
      <c r="M15" s="8" t="s">
        <v>52</v>
      </c>
      <c r="N15" s="2" t="s">
        <v>96</v>
      </c>
      <c r="O15" s="2" t="s">
        <v>52</v>
      </c>
      <c r="P15" s="2" t="s">
        <v>52</v>
      </c>
      <c r="Q15" s="2" t="s">
        <v>86</v>
      </c>
      <c r="R15" s="2" t="s">
        <v>62</v>
      </c>
      <c r="S15" s="2" t="s">
        <v>63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97</v>
      </c>
      <c r="AV15" s="3">
        <v>29</v>
      </c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8" t="s">
        <v>83</v>
      </c>
      <c r="B17" s="9"/>
      <c r="C17" s="9"/>
      <c r="D17" s="9"/>
      <c r="E17" s="9"/>
      <c r="F17" s="11"/>
      <c r="G17" s="9"/>
      <c r="H17" s="11"/>
      <c r="I17" s="9"/>
      <c r="J17" s="11"/>
      <c r="K17" s="9"/>
      <c r="L17" s="11"/>
      <c r="M17" s="9"/>
      <c r="N17" t="s">
        <v>84</v>
      </c>
    </row>
    <row r="18" spans="1:48" ht="30" customHeight="1" x14ac:dyDescent="0.3">
      <c r="A18" s="8" t="s">
        <v>98</v>
      </c>
      <c r="B18" s="8" t="s">
        <v>52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"/>
      <c r="O18" s="3"/>
      <c r="P18" s="3"/>
      <c r="Q18" s="2" t="s">
        <v>99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</row>
    <row r="19" spans="1:48" ht="30" customHeight="1" x14ac:dyDescent="0.3">
      <c r="A19" s="8" t="s">
        <v>100</v>
      </c>
      <c r="B19" s="8" t="s">
        <v>101</v>
      </c>
      <c r="C19" s="8" t="s">
        <v>102</v>
      </c>
      <c r="D19" s="9">
        <v>63</v>
      </c>
      <c r="E19" s="11"/>
      <c r="F19" s="11"/>
      <c r="G19" s="11"/>
      <c r="H19" s="11"/>
      <c r="I19" s="11"/>
      <c r="J19" s="11"/>
      <c r="K19" s="11"/>
      <c r="L19" s="11"/>
      <c r="M19" s="8" t="s">
        <v>52</v>
      </c>
      <c r="N19" s="2" t="s">
        <v>103</v>
      </c>
      <c r="O19" s="2" t="s">
        <v>52</v>
      </c>
      <c r="P19" s="2" t="s">
        <v>52</v>
      </c>
      <c r="Q19" s="2" t="s">
        <v>99</v>
      </c>
      <c r="R19" s="2" t="s">
        <v>63</v>
      </c>
      <c r="S19" s="2" t="s">
        <v>63</v>
      </c>
      <c r="T19" s="2" t="s">
        <v>62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104</v>
      </c>
      <c r="AV19" s="3">
        <v>11</v>
      </c>
    </row>
    <row r="20" spans="1:48" ht="30" customHeight="1" x14ac:dyDescent="0.3">
      <c r="A20" s="8" t="s">
        <v>105</v>
      </c>
      <c r="B20" s="8" t="s">
        <v>106</v>
      </c>
      <c r="C20" s="8" t="s">
        <v>102</v>
      </c>
      <c r="D20" s="9">
        <v>97</v>
      </c>
      <c r="E20" s="11"/>
      <c r="F20" s="11"/>
      <c r="G20" s="11"/>
      <c r="H20" s="11"/>
      <c r="I20" s="11"/>
      <c r="J20" s="11"/>
      <c r="K20" s="11"/>
      <c r="L20" s="11"/>
      <c r="M20" s="8" t="s">
        <v>52</v>
      </c>
      <c r="N20" s="2" t="s">
        <v>107</v>
      </c>
      <c r="O20" s="2" t="s">
        <v>52</v>
      </c>
      <c r="P20" s="2" t="s">
        <v>52</v>
      </c>
      <c r="Q20" s="2" t="s">
        <v>99</v>
      </c>
      <c r="R20" s="2" t="s">
        <v>63</v>
      </c>
      <c r="S20" s="2" t="s">
        <v>63</v>
      </c>
      <c r="T20" s="2" t="s">
        <v>62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108</v>
      </c>
      <c r="AV20" s="3">
        <v>12</v>
      </c>
    </row>
    <row r="21" spans="1:48" ht="30" customHeight="1" x14ac:dyDescent="0.3">
      <c r="A21" s="8" t="s">
        <v>109</v>
      </c>
      <c r="B21" s="8" t="s">
        <v>110</v>
      </c>
      <c r="C21" s="8" t="s">
        <v>111</v>
      </c>
      <c r="D21" s="9">
        <v>1.0009999999999999</v>
      </c>
      <c r="E21" s="11"/>
      <c r="F21" s="11"/>
      <c r="G21" s="11"/>
      <c r="H21" s="11"/>
      <c r="I21" s="11"/>
      <c r="J21" s="11"/>
      <c r="K21" s="11"/>
      <c r="L21" s="11"/>
      <c r="M21" s="8" t="s">
        <v>52</v>
      </c>
      <c r="N21" s="2" t="s">
        <v>112</v>
      </c>
      <c r="O21" s="2" t="s">
        <v>52</v>
      </c>
      <c r="P21" s="2" t="s">
        <v>52</v>
      </c>
      <c r="Q21" s="2" t="s">
        <v>99</v>
      </c>
      <c r="R21" s="2" t="s">
        <v>63</v>
      </c>
      <c r="S21" s="2" t="s">
        <v>63</v>
      </c>
      <c r="T21" s="2" t="s">
        <v>62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113</v>
      </c>
      <c r="AV21" s="3">
        <v>13</v>
      </c>
    </row>
    <row r="22" spans="1:48" ht="30" customHeight="1" x14ac:dyDescent="0.3">
      <c r="A22" s="8" t="s">
        <v>114</v>
      </c>
      <c r="B22" s="8" t="s">
        <v>115</v>
      </c>
      <c r="C22" s="8" t="s">
        <v>111</v>
      </c>
      <c r="D22" s="9">
        <v>3.7999999999999999E-2</v>
      </c>
      <c r="E22" s="11"/>
      <c r="F22" s="11"/>
      <c r="G22" s="11"/>
      <c r="H22" s="11"/>
      <c r="I22" s="11"/>
      <c r="J22" s="11"/>
      <c r="K22" s="11"/>
      <c r="L22" s="11"/>
      <c r="M22" s="8" t="s">
        <v>52</v>
      </c>
      <c r="N22" s="2" t="s">
        <v>116</v>
      </c>
      <c r="O22" s="2" t="s">
        <v>52</v>
      </c>
      <c r="P22" s="2" t="s">
        <v>52</v>
      </c>
      <c r="Q22" s="2" t="s">
        <v>99</v>
      </c>
      <c r="R22" s="2" t="s">
        <v>63</v>
      </c>
      <c r="S22" s="2" t="s">
        <v>63</v>
      </c>
      <c r="T22" s="2" t="s">
        <v>62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117</v>
      </c>
      <c r="AV22" s="3">
        <v>14</v>
      </c>
    </row>
    <row r="23" spans="1:48" ht="30" customHeight="1" x14ac:dyDescent="0.3">
      <c r="A23" s="8" t="s">
        <v>114</v>
      </c>
      <c r="B23" s="8" t="s">
        <v>118</v>
      </c>
      <c r="C23" s="8" t="s">
        <v>111</v>
      </c>
      <c r="D23" s="9">
        <v>0.41</v>
      </c>
      <c r="E23" s="11"/>
      <c r="F23" s="11"/>
      <c r="G23" s="11"/>
      <c r="H23" s="11"/>
      <c r="I23" s="11"/>
      <c r="J23" s="11"/>
      <c r="K23" s="11"/>
      <c r="L23" s="11"/>
      <c r="M23" s="8" t="s">
        <v>52</v>
      </c>
      <c r="N23" s="2" t="s">
        <v>119</v>
      </c>
      <c r="O23" s="2" t="s">
        <v>52</v>
      </c>
      <c r="P23" s="2" t="s">
        <v>52</v>
      </c>
      <c r="Q23" s="2" t="s">
        <v>99</v>
      </c>
      <c r="R23" s="2" t="s">
        <v>63</v>
      </c>
      <c r="S23" s="2" t="s">
        <v>63</v>
      </c>
      <c r="T23" s="2" t="s">
        <v>62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120</v>
      </c>
      <c r="AV23" s="3">
        <v>15</v>
      </c>
    </row>
    <row r="24" spans="1:48" ht="30" customHeight="1" x14ac:dyDescent="0.3">
      <c r="A24" s="8" t="s">
        <v>121</v>
      </c>
      <c r="B24" s="8" t="s">
        <v>122</v>
      </c>
      <c r="C24" s="8" t="s">
        <v>123</v>
      </c>
      <c r="D24" s="9">
        <v>68</v>
      </c>
      <c r="E24" s="11"/>
      <c r="F24" s="11"/>
      <c r="G24" s="11"/>
      <c r="H24" s="11"/>
      <c r="I24" s="11"/>
      <c r="J24" s="11"/>
      <c r="K24" s="11"/>
      <c r="L24" s="11"/>
      <c r="M24" s="8" t="s">
        <v>52</v>
      </c>
      <c r="N24" s="2" t="s">
        <v>124</v>
      </c>
      <c r="O24" s="2" t="s">
        <v>52</v>
      </c>
      <c r="P24" s="2" t="s">
        <v>52</v>
      </c>
      <c r="Q24" s="2" t="s">
        <v>99</v>
      </c>
      <c r="R24" s="2" t="s">
        <v>63</v>
      </c>
      <c r="S24" s="2" t="s">
        <v>63</v>
      </c>
      <c r="T24" s="2" t="s">
        <v>62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125</v>
      </c>
      <c r="AV24" s="3">
        <v>16</v>
      </c>
    </row>
    <row r="25" spans="1:48" ht="30" customHeight="1" x14ac:dyDescent="0.3">
      <c r="A25" s="8" t="s">
        <v>126</v>
      </c>
      <c r="B25" s="8" t="s">
        <v>127</v>
      </c>
      <c r="C25" s="8" t="s">
        <v>123</v>
      </c>
      <c r="D25" s="9">
        <v>17</v>
      </c>
      <c r="E25" s="11"/>
      <c r="F25" s="11"/>
      <c r="G25" s="11"/>
      <c r="H25" s="11"/>
      <c r="I25" s="11"/>
      <c r="J25" s="11"/>
      <c r="K25" s="11"/>
      <c r="L25" s="11"/>
      <c r="M25" s="8" t="s">
        <v>52</v>
      </c>
      <c r="N25" s="2" t="s">
        <v>128</v>
      </c>
      <c r="O25" s="2" t="s">
        <v>52</v>
      </c>
      <c r="P25" s="2" t="s">
        <v>52</v>
      </c>
      <c r="Q25" s="2" t="s">
        <v>99</v>
      </c>
      <c r="R25" s="2" t="s">
        <v>63</v>
      </c>
      <c r="S25" s="2" t="s">
        <v>63</v>
      </c>
      <c r="T25" s="2" t="s">
        <v>62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129</v>
      </c>
      <c r="AV25" s="3">
        <v>17</v>
      </c>
    </row>
    <row r="26" spans="1:48" ht="30" customHeight="1" x14ac:dyDescent="0.3">
      <c r="A26" s="8" t="s">
        <v>130</v>
      </c>
      <c r="B26" s="8" t="s">
        <v>131</v>
      </c>
      <c r="C26" s="8" t="s">
        <v>132</v>
      </c>
      <c r="D26" s="9">
        <v>71</v>
      </c>
      <c r="E26" s="11"/>
      <c r="F26" s="11"/>
      <c r="G26" s="11"/>
      <c r="H26" s="11"/>
      <c r="I26" s="11"/>
      <c r="J26" s="11"/>
      <c r="K26" s="11"/>
      <c r="L26" s="11"/>
      <c r="M26" s="8" t="s">
        <v>52</v>
      </c>
      <c r="N26" s="2" t="s">
        <v>133</v>
      </c>
      <c r="O26" s="2" t="s">
        <v>52</v>
      </c>
      <c r="P26" s="2" t="s">
        <v>52</v>
      </c>
      <c r="Q26" s="2" t="s">
        <v>99</v>
      </c>
      <c r="R26" s="2" t="s">
        <v>63</v>
      </c>
      <c r="S26" s="2" t="s">
        <v>63</v>
      </c>
      <c r="T26" s="2" t="s">
        <v>62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134</v>
      </c>
      <c r="AV26" s="3">
        <v>18</v>
      </c>
    </row>
    <row r="27" spans="1:48" ht="30" customHeight="1" x14ac:dyDescent="0.3">
      <c r="A27" s="8" t="s">
        <v>130</v>
      </c>
      <c r="B27" s="8" t="s">
        <v>135</v>
      </c>
      <c r="C27" s="8" t="s">
        <v>132</v>
      </c>
      <c r="D27" s="9">
        <v>72</v>
      </c>
      <c r="E27" s="11"/>
      <c r="F27" s="11"/>
      <c r="G27" s="11"/>
      <c r="H27" s="11"/>
      <c r="I27" s="11"/>
      <c r="J27" s="11"/>
      <c r="K27" s="11"/>
      <c r="L27" s="11"/>
      <c r="M27" s="8" t="s">
        <v>52</v>
      </c>
      <c r="N27" s="2" t="s">
        <v>136</v>
      </c>
      <c r="O27" s="2" t="s">
        <v>52</v>
      </c>
      <c r="P27" s="2" t="s">
        <v>52</v>
      </c>
      <c r="Q27" s="2" t="s">
        <v>99</v>
      </c>
      <c r="R27" s="2" t="s">
        <v>63</v>
      </c>
      <c r="S27" s="2" t="s">
        <v>63</v>
      </c>
      <c r="T27" s="2" t="s">
        <v>62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137</v>
      </c>
      <c r="AV27" s="3">
        <v>19</v>
      </c>
    </row>
    <row r="28" spans="1:48" ht="30" customHeight="1" x14ac:dyDescent="0.3">
      <c r="A28" s="8" t="s">
        <v>138</v>
      </c>
      <c r="B28" s="8" t="s">
        <v>139</v>
      </c>
      <c r="C28" s="8" t="s">
        <v>140</v>
      </c>
      <c r="D28" s="9">
        <v>76</v>
      </c>
      <c r="E28" s="11"/>
      <c r="F28" s="11"/>
      <c r="G28" s="11"/>
      <c r="H28" s="11"/>
      <c r="I28" s="11"/>
      <c r="J28" s="11"/>
      <c r="K28" s="11"/>
      <c r="L28" s="11"/>
      <c r="M28" s="8" t="s">
        <v>52</v>
      </c>
      <c r="N28" s="2" t="s">
        <v>141</v>
      </c>
      <c r="O28" s="2" t="s">
        <v>52</v>
      </c>
      <c r="P28" s="2" t="s">
        <v>52</v>
      </c>
      <c r="Q28" s="2" t="s">
        <v>99</v>
      </c>
      <c r="R28" s="2" t="s">
        <v>62</v>
      </c>
      <c r="S28" s="2" t="s">
        <v>63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142</v>
      </c>
      <c r="AV28" s="3">
        <v>20</v>
      </c>
    </row>
    <row r="29" spans="1:48" ht="30" customHeight="1" x14ac:dyDescent="0.3">
      <c r="A29" s="8" t="s">
        <v>143</v>
      </c>
      <c r="B29" s="8" t="s">
        <v>144</v>
      </c>
      <c r="C29" s="8" t="s">
        <v>111</v>
      </c>
      <c r="D29" s="9">
        <v>4.2290000000000001</v>
      </c>
      <c r="E29" s="11"/>
      <c r="F29" s="11"/>
      <c r="G29" s="11"/>
      <c r="H29" s="11"/>
      <c r="I29" s="11"/>
      <c r="J29" s="11"/>
      <c r="K29" s="11"/>
      <c r="L29" s="11"/>
      <c r="M29" s="8" t="s">
        <v>52</v>
      </c>
      <c r="N29" s="2" t="s">
        <v>145</v>
      </c>
      <c r="O29" s="2" t="s">
        <v>52</v>
      </c>
      <c r="P29" s="2" t="s">
        <v>52</v>
      </c>
      <c r="Q29" s="2" t="s">
        <v>99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146</v>
      </c>
      <c r="AV29" s="3">
        <v>21</v>
      </c>
    </row>
    <row r="30" spans="1:48" ht="30" customHeight="1" x14ac:dyDescent="0.3">
      <c r="A30" s="8" t="s">
        <v>147</v>
      </c>
      <c r="B30" s="8" t="s">
        <v>52</v>
      </c>
      <c r="C30" s="8" t="s">
        <v>111</v>
      </c>
      <c r="D30" s="9">
        <v>1.087</v>
      </c>
      <c r="E30" s="11"/>
      <c r="F30" s="11"/>
      <c r="G30" s="11"/>
      <c r="H30" s="11"/>
      <c r="I30" s="11"/>
      <c r="J30" s="11"/>
      <c r="K30" s="11"/>
      <c r="L30" s="11"/>
      <c r="M30" s="8" t="s">
        <v>52</v>
      </c>
      <c r="N30" s="2" t="s">
        <v>148</v>
      </c>
      <c r="O30" s="2" t="s">
        <v>52</v>
      </c>
      <c r="P30" s="2" t="s">
        <v>52</v>
      </c>
      <c r="Q30" s="2" t="s">
        <v>99</v>
      </c>
      <c r="R30" s="2" t="s">
        <v>62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149</v>
      </c>
      <c r="AV30" s="3">
        <v>22</v>
      </c>
    </row>
    <row r="31" spans="1:48" ht="30" customHeight="1" x14ac:dyDescent="0.3">
      <c r="A31" s="8" t="s">
        <v>150</v>
      </c>
      <c r="B31" s="8" t="s">
        <v>151</v>
      </c>
      <c r="C31" s="8" t="s">
        <v>111</v>
      </c>
      <c r="D31" s="9">
        <v>3.823</v>
      </c>
      <c r="E31" s="11"/>
      <c r="F31" s="11"/>
      <c r="G31" s="11"/>
      <c r="H31" s="11"/>
      <c r="I31" s="11"/>
      <c r="J31" s="11"/>
      <c r="K31" s="11"/>
      <c r="L31" s="11"/>
      <c r="M31" s="8" t="s">
        <v>52</v>
      </c>
      <c r="N31" s="2" t="s">
        <v>152</v>
      </c>
      <c r="O31" s="2" t="s">
        <v>52</v>
      </c>
      <c r="P31" s="2" t="s">
        <v>52</v>
      </c>
      <c r="Q31" s="2" t="s">
        <v>99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153</v>
      </c>
      <c r="AV31" s="3">
        <v>23</v>
      </c>
    </row>
    <row r="32" spans="1:48" ht="30" customHeight="1" x14ac:dyDescent="0.3">
      <c r="A32" s="8" t="s">
        <v>154</v>
      </c>
      <c r="B32" s="8" t="s">
        <v>155</v>
      </c>
      <c r="C32" s="8" t="s">
        <v>156</v>
      </c>
      <c r="D32" s="9">
        <v>3.7999999999999999E-2</v>
      </c>
      <c r="E32" s="11"/>
      <c r="F32" s="11"/>
      <c r="G32" s="11"/>
      <c r="H32" s="11"/>
      <c r="I32" s="11"/>
      <c r="J32" s="11"/>
      <c r="K32" s="11"/>
      <c r="L32" s="11"/>
      <c r="M32" s="8" t="s">
        <v>52</v>
      </c>
      <c r="N32" s="2" t="s">
        <v>157</v>
      </c>
      <c r="O32" s="2" t="s">
        <v>52</v>
      </c>
      <c r="P32" s="2" t="s">
        <v>52</v>
      </c>
      <c r="Q32" s="2" t="s">
        <v>99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158</v>
      </c>
      <c r="AV32" s="3">
        <v>80</v>
      </c>
    </row>
    <row r="33" spans="1:48" ht="30" customHeight="1" x14ac:dyDescent="0.3">
      <c r="A33" s="8" t="s">
        <v>159</v>
      </c>
      <c r="B33" s="8" t="s">
        <v>160</v>
      </c>
      <c r="C33" s="8" t="s">
        <v>161</v>
      </c>
      <c r="D33" s="9">
        <v>24</v>
      </c>
      <c r="E33" s="11"/>
      <c r="F33" s="11"/>
      <c r="G33" s="11"/>
      <c r="H33" s="11"/>
      <c r="I33" s="11"/>
      <c r="J33" s="11"/>
      <c r="K33" s="11"/>
      <c r="L33" s="11"/>
      <c r="M33" s="8"/>
      <c r="N33" s="2" t="s">
        <v>162</v>
      </c>
      <c r="O33" s="2" t="s">
        <v>52</v>
      </c>
      <c r="P33" s="2" t="s">
        <v>52</v>
      </c>
      <c r="Q33" s="2" t="s">
        <v>99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163</v>
      </c>
      <c r="AV33" s="3">
        <v>73</v>
      </c>
    </row>
    <row r="34" spans="1:48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48" ht="30" customHeight="1" x14ac:dyDescent="0.3">
      <c r="A35" s="8" t="s">
        <v>83</v>
      </c>
      <c r="B35" s="9"/>
      <c r="C35" s="9"/>
      <c r="D35" s="9"/>
      <c r="E35" s="9"/>
      <c r="F35" s="11"/>
      <c r="G35" s="9"/>
      <c r="H35" s="11"/>
      <c r="I35" s="9"/>
      <c r="J35" s="11"/>
      <c r="K35" s="9"/>
      <c r="L35" s="11"/>
      <c r="M35" s="9"/>
      <c r="N35" t="s">
        <v>84</v>
      </c>
    </row>
    <row r="36" spans="1:48" ht="30" customHeight="1" x14ac:dyDescent="0.3">
      <c r="A36" s="8" t="s">
        <v>164</v>
      </c>
      <c r="B36" s="8" t="s">
        <v>52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3"/>
      <c r="O36" s="3"/>
      <c r="P36" s="3"/>
      <c r="Q36" s="2" t="s">
        <v>165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 spans="1:48" ht="30" customHeight="1" x14ac:dyDescent="0.3">
      <c r="A37" s="8" t="s">
        <v>166</v>
      </c>
      <c r="B37" s="8" t="s">
        <v>52</v>
      </c>
      <c r="C37" s="8" t="s">
        <v>167</v>
      </c>
      <c r="D37" s="9">
        <v>1</v>
      </c>
      <c r="E37" s="11"/>
      <c r="F37" s="11"/>
      <c r="G37" s="11"/>
      <c r="H37" s="11"/>
      <c r="I37" s="11"/>
      <c r="J37" s="11"/>
      <c r="K37" s="11"/>
      <c r="L37" s="11"/>
      <c r="M37" s="8" t="s">
        <v>52</v>
      </c>
      <c r="N37" s="2" t="s">
        <v>168</v>
      </c>
      <c r="O37" s="2" t="s">
        <v>52</v>
      </c>
      <c r="P37" s="2" t="s">
        <v>52</v>
      </c>
      <c r="Q37" s="2" t="s">
        <v>165</v>
      </c>
      <c r="R37" s="2" t="s">
        <v>63</v>
      </c>
      <c r="S37" s="2" t="s">
        <v>63</v>
      </c>
      <c r="T37" s="2" t="s">
        <v>62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169</v>
      </c>
      <c r="AV37" s="3">
        <v>87</v>
      </c>
    </row>
    <row r="38" spans="1:48" ht="30" customHeight="1" x14ac:dyDescent="0.3">
      <c r="A38" s="8" t="s">
        <v>170</v>
      </c>
      <c r="B38" s="8" t="s">
        <v>52</v>
      </c>
      <c r="C38" s="8" t="s">
        <v>171</v>
      </c>
      <c r="D38" s="9">
        <v>2</v>
      </c>
      <c r="E38" s="11"/>
      <c r="F38" s="11"/>
      <c r="G38" s="11"/>
      <c r="H38" s="11"/>
      <c r="I38" s="11"/>
      <c r="J38" s="11"/>
      <c r="K38" s="11"/>
      <c r="L38" s="11"/>
      <c r="M38" s="8" t="s">
        <v>52</v>
      </c>
      <c r="N38" s="2" t="s">
        <v>172</v>
      </c>
      <c r="O38" s="2" t="s">
        <v>52</v>
      </c>
      <c r="P38" s="2" t="s">
        <v>52</v>
      </c>
      <c r="Q38" s="2" t="s">
        <v>165</v>
      </c>
      <c r="R38" s="2" t="s">
        <v>63</v>
      </c>
      <c r="S38" s="2" t="s">
        <v>63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173</v>
      </c>
      <c r="AV38" s="3">
        <v>88</v>
      </c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8" t="s">
        <v>83</v>
      </c>
      <c r="B40" s="9"/>
      <c r="C40" s="9"/>
      <c r="D40" s="9"/>
      <c r="E40" s="9"/>
      <c r="F40" s="11"/>
      <c r="G40" s="9"/>
      <c r="H40" s="11"/>
      <c r="I40" s="9"/>
      <c r="J40" s="11"/>
      <c r="K40" s="9"/>
      <c r="L40" s="11"/>
      <c r="M40" s="9"/>
      <c r="N40" t="s">
        <v>84</v>
      </c>
    </row>
    <row r="41" spans="1:48" ht="30" customHeight="1" x14ac:dyDescent="0.3">
      <c r="A41" s="8" t="s">
        <v>174</v>
      </c>
      <c r="B41" s="8" t="s">
        <v>52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3"/>
      <c r="O41" s="3"/>
      <c r="P41" s="3"/>
      <c r="Q41" s="2" t="s">
        <v>175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ht="30" customHeight="1" x14ac:dyDescent="0.3">
      <c r="A42" s="8" t="s">
        <v>176</v>
      </c>
      <c r="B42" s="8" t="s">
        <v>177</v>
      </c>
      <c r="C42" s="8" t="s">
        <v>72</v>
      </c>
      <c r="D42" s="9">
        <v>32</v>
      </c>
      <c r="E42" s="11"/>
      <c r="F42" s="11"/>
      <c r="G42" s="11"/>
      <c r="H42" s="11"/>
      <c r="I42" s="11"/>
      <c r="J42" s="11"/>
      <c r="K42" s="11"/>
      <c r="L42" s="11"/>
      <c r="M42" s="8"/>
      <c r="N42" s="2" t="s">
        <v>178</v>
      </c>
      <c r="O42" s="2" t="s">
        <v>52</v>
      </c>
      <c r="P42" s="2" t="s">
        <v>52</v>
      </c>
      <c r="Q42" s="2" t="s">
        <v>175</v>
      </c>
      <c r="R42" s="2" t="s">
        <v>63</v>
      </c>
      <c r="S42" s="2" t="s">
        <v>63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179</v>
      </c>
      <c r="AV42" s="3">
        <v>25</v>
      </c>
    </row>
    <row r="43" spans="1:48" ht="30" customHeight="1" x14ac:dyDescent="0.3">
      <c r="A43" s="8" t="s">
        <v>180</v>
      </c>
      <c r="B43" s="8" t="s">
        <v>181</v>
      </c>
      <c r="C43" s="8" t="s">
        <v>182</v>
      </c>
      <c r="D43" s="9">
        <v>1</v>
      </c>
      <c r="E43" s="11"/>
      <c r="F43" s="11"/>
      <c r="G43" s="11"/>
      <c r="H43" s="11"/>
      <c r="I43" s="11"/>
      <c r="J43" s="11"/>
      <c r="K43" s="11"/>
      <c r="L43" s="11"/>
      <c r="M43" s="8" t="s">
        <v>52</v>
      </c>
      <c r="N43" s="2" t="s">
        <v>183</v>
      </c>
      <c r="O43" s="2" t="s">
        <v>52</v>
      </c>
      <c r="P43" s="2" t="s">
        <v>52</v>
      </c>
      <c r="Q43" s="2" t="s">
        <v>175</v>
      </c>
      <c r="R43" s="2" t="s">
        <v>62</v>
      </c>
      <c r="S43" s="2" t="s">
        <v>63</v>
      </c>
      <c r="T43" s="2" t="s">
        <v>63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184</v>
      </c>
      <c r="AV43" s="3">
        <v>26</v>
      </c>
    </row>
    <row r="44" spans="1:48" ht="30" customHeight="1" x14ac:dyDescent="0.3">
      <c r="A44" s="8" t="s">
        <v>185</v>
      </c>
      <c r="B44" s="8" t="s">
        <v>186</v>
      </c>
      <c r="C44" s="8" t="s">
        <v>72</v>
      </c>
      <c r="D44" s="9">
        <v>33</v>
      </c>
      <c r="E44" s="11"/>
      <c r="F44" s="11"/>
      <c r="G44" s="11"/>
      <c r="H44" s="11"/>
      <c r="I44" s="11"/>
      <c r="J44" s="11"/>
      <c r="K44" s="11"/>
      <c r="L44" s="11"/>
      <c r="M44" s="8" t="s">
        <v>52</v>
      </c>
      <c r="N44" s="2" t="s">
        <v>187</v>
      </c>
      <c r="O44" s="2" t="s">
        <v>52</v>
      </c>
      <c r="P44" s="2" t="s">
        <v>52</v>
      </c>
      <c r="Q44" s="2" t="s">
        <v>175</v>
      </c>
      <c r="R44" s="2" t="s">
        <v>62</v>
      </c>
      <c r="S44" s="2" t="s">
        <v>63</v>
      </c>
      <c r="T44" s="2" t="s">
        <v>63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188</v>
      </c>
      <c r="AV44" s="3">
        <v>27</v>
      </c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8" t="s">
        <v>83</v>
      </c>
      <c r="B46" s="9"/>
      <c r="C46" s="9"/>
      <c r="D46" s="9"/>
      <c r="E46" s="9"/>
      <c r="F46" s="11"/>
      <c r="G46" s="9"/>
      <c r="H46" s="11"/>
      <c r="I46" s="9"/>
      <c r="J46" s="11"/>
      <c r="K46" s="9"/>
      <c r="L46" s="11"/>
      <c r="M46" s="9"/>
      <c r="N46" t="s">
        <v>84</v>
      </c>
    </row>
    <row r="47" spans="1:48" ht="30" customHeight="1" x14ac:dyDescent="0.3">
      <c r="A47" s="8" t="s">
        <v>189</v>
      </c>
      <c r="B47" s="8" t="s">
        <v>52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3"/>
      <c r="O47" s="3"/>
      <c r="P47" s="3"/>
      <c r="Q47" s="2" t="s">
        <v>190</v>
      </c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spans="1:48" ht="30" customHeight="1" x14ac:dyDescent="0.3">
      <c r="A48" s="8" t="s">
        <v>191</v>
      </c>
      <c r="B48" s="8" t="s">
        <v>192</v>
      </c>
      <c r="C48" s="8" t="s">
        <v>182</v>
      </c>
      <c r="D48" s="9">
        <v>1</v>
      </c>
      <c r="E48" s="11"/>
      <c r="F48" s="11"/>
      <c r="G48" s="11"/>
      <c r="H48" s="11"/>
      <c r="I48" s="11"/>
      <c r="J48" s="11"/>
      <c r="K48" s="11"/>
      <c r="L48" s="11"/>
      <c r="M48" s="8" t="s">
        <v>52</v>
      </c>
      <c r="N48" s="2" t="s">
        <v>193</v>
      </c>
      <c r="O48" s="2" t="s">
        <v>52</v>
      </c>
      <c r="P48" s="2" t="s">
        <v>52</v>
      </c>
      <c r="Q48" s="2" t="s">
        <v>190</v>
      </c>
      <c r="R48" s="2" t="s">
        <v>62</v>
      </c>
      <c r="S48" s="2" t="s">
        <v>63</v>
      </c>
      <c r="T48" s="2" t="s">
        <v>63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194</v>
      </c>
      <c r="AV48" s="3">
        <v>39</v>
      </c>
    </row>
    <row r="49" spans="1:48" ht="30" customHeight="1" x14ac:dyDescent="0.3">
      <c r="A49" s="8" t="s">
        <v>195</v>
      </c>
      <c r="B49" s="8" t="s">
        <v>196</v>
      </c>
      <c r="C49" s="8" t="s">
        <v>182</v>
      </c>
      <c r="D49" s="9">
        <v>4</v>
      </c>
      <c r="E49" s="11"/>
      <c r="F49" s="11"/>
      <c r="G49" s="11"/>
      <c r="H49" s="11"/>
      <c r="I49" s="11"/>
      <c r="J49" s="11"/>
      <c r="K49" s="11"/>
      <c r="L49" s="11"/>
      <c r="M49" s="8" t="s">
        <v>52</v>
      </c>
      <c r="N49" s="2" t="s">
        <v>197</v>
      </c>
      <c r="O49" s="2" t="s">
        <v>52</v>
      </c>
      <c r="P49" s="2" t="s">
        <v>52</v>
      </c>
      <c r="Q49" s="2" t="s">
        <v>190</v>
      </c>
      <c r="R49" s="2" t="s">
        <v>62</v>
      </c>
      <c r="S49" s="2" t="s">
        <v>63</v>
      </c>
      <c r="T49" s="2" t="s">
        <v>63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198</v>
      </c>
      <c r="AV49" s="3">
        <v>38</v>
      </c>
    </row>
    <row r="50" spans="1:48" ht="30" customHeight="1" x14ac:dyDescent="0.3">
      <c r="A50" s="8" t="s">
        <v>199</v>
      </c>
      <c r="B50" s="8" t="s">
        <v>200</v>
      </c>
      <c r="C50" s="8" t="s">
        <v>123</v>
      </c>
      <c r="D50" s="9">
        <v>2</v>
      </c>
      <c r="E50" s="11"/>
      <c r="F50" s="11"/>
      <c r="G50" s="11"/>
      <c r="H50" s="11"/>
      <c r="I50" s="11"/>
      <c r="J50" s="11"/>
      <c r="K50" s="11"/>
      <c r="L50" s="11"/>
      <c r="M50" s="8" t="s">
        <v>52</v>
      </c>
      <c r="N50" s="2" t="s">
        <v>201</v>
      </c>
      <c r="O50" s="2" t="s">
        <v>52</v>
      </c>
      <c r="P50" s="2" t="s">
        <v>52</v>
      </c>
      <c r="Q50" s="2" t="s">
        <v>190</v>
      </c>
      <c r="R50" s="2" t="s">
        <v>63</v>
      </c>
      <c r="S50" s="2" t="s">
        <v>63</v>
      </c>
      <c r="T50" s="2" t="s">
        <v>62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52</v>
      </c>
      <c r="AS50" s="2" t="s">
        <v>52</v>
      </c>
      <c r="AT50" s="3"/>
      <c r="AU50" s="2" t="s">
        <v>202</v>
      </c>
      <c r="AV50" s="3">
        <v>32</v>
      </c>
    </row>
    <row r="51" spans="1:48" ht="30" customHeight="1" x14ac:dyDescent="0.3">
      <c r="A51" s="8" t="s">
        <v>203</v>
      </c>
      <c r="B51" s="8" t="s">
        <v>204</v>
      </c>
      <c r="C51" s="8" t="s">
        <v>123</v>
      </c>
      <c r="D51" s="9">
        <v>2</v>
      </c>
      <c r="E51" s="11"/>
      <c r="F51" s="11"/>
      <c r="G51" s="11"/>
      <c r="H51" s="11"/>
      <c r="I51" s="11"/>
      <c r="J51" s="11"/>
      <c r="K51" s="11"/>
      <c r="L51" s="11"/>
      <c r="M51" s="8" t="s">
        <v>52</v>
      </c>
      <c r="N51" s="2" t="s">
        <v>205</v>
      </c>
      <c r="O51" s="2" t="s">
        <v>52</v>
      </c>
      <c r="P51" s="2" t="s">
        <v>52</v>
      </c>
      <c r="Q51" s="2" t="s">
        <v>190</v>
      </c>
      <c r="R51" s="2" t="s">
        <v>63</v>
      </c>
      <c r="S51" s="2" t="s">
        <v>63</v>
      </c>
      <c r="T51" s="2" t="s">
        <v>62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206</v>
      </c>
      <c r="AV51" s="3">
        <v>35</v>
      </c>
    </row>
    <row r="52" spans="1:48" ht="30" customHeight="1" x14ac:dyDescent="0.3">
      <c r="A52" s="8" t="s">
        <v>207</v>
      </c>
      <c r="B52" s="8" t="s">
        <v>208</v>
      </c>
      <c r="C52" s="8" t="s">
        <v>123</v>
      </c>
      <c r="D52" s="9">
        <v>2</v>
      </c>
      <c r="E52" s="11"/>
      <c r="F52" s="11"/>
      <c r="G52" s="11"/>
      <c r="H52" s="11"/>
      <c r="I52" s="11"/>
      <c r="J52" s="11"/>
      <c r="K52" s="11"/>
      <c r="L52" s="11"/>
      <c r="M52" s="8" t="s">
        <v>52</v>
      </c>
      <c r="N52" s="2" t="s">
        <v>209</v>
      </c>
      <c r="O52" s="2" t="s">
        <v>52</v>
      </c>
      <c r="P52" s="2" t="s">
        <v>52</v>
      </c>
      <c r="Q52" s="2" t="s">
        <v>190</v>
      </c>
      <c r="R52" s="2" t="s">
        <v>63</v>
      </c>
      <c r="S52" s="2" t="s">
        <v>63</v>
      </c>
      <c r="T52" s="2" t="s">
        <v>62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210</v>
      </c>
      <c r="AV52" s="3">
        <v>36</v>
      </c>
    </row>
    <row r="53" spans="1:48" ht="30" customHeight="1" x14ac:dyDescent="0.3">
      <c r="A53" s="8" t="s">
        <v>211</v>
      </c>
      <c r="B53" s="8" t="s">
        <v>212</v>
      </c>
      <c r="C53" s="8" t="s">
        <v>123</v>
      </c>
      <c r="D53" s="9">
        <v>1</v>
      </c>
      <c r="E53" s="11"/>
      <c r="F53" s="11"/>
      <c r="G53" s="11"/>
      <c r="H53" s="11"/>
      <c r="I53" s="11"/>
      <c r="J53" s="11"/>
      <c r="K53" s="11"/>
      <c r="L53" s="11"/>
      <c r="M53" s="8" t="s">
        <v>52</v>
      </c>
      <c r="N53" s="2" t="s">
        <v>213</v>
      </c>
      <c r="O53" s="2" t="s">
        <v>52</v>
      </c>
      <c r="P53" s="2" t="s">
        <v>52</v>
      </c>
      <c r="Q53" s="2" t="s">
        <v>190</v>
      </c>
      <c r="R53" s="2" t="s">
        <v>63</v>
      </c>
      <c r="S53" s="2" t="s">
        <v>63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214</v>
      </c>
      <c r="AV53" s="3">
        <v>81</v>
      </c>
    </row>
    <row r="54" spans="1:48" ht="30" customHeight="1" x14ac:dyDescent="0.3">
      <c r="A54" s="8" t="s">
        <v>215</v>
      </c>
      <c r="B54" s="8" t="s">
        <v>216</v>
      </c>
      <c r="C54" s="8" t="s">
        <v>132</v>
      </c>
      <c r="D54" s="9">
        <v>69</v>
      </c>
      <c r="E54" s="11"/>
      <c r="F54" s="11"/>
      <c r="G54" s="11"/>
      <c r="H54" s="11"/>
      <c r="I54" s="11"/>
      <c r="J54" s="11"/>
      <c r="K54" s="11"/>
      <c r="L54" s="11"/>
      <c r="M54" s="8" t="s">
        <v>52</v>
      </c>
      <c r="N54" s="2" t="s">
        <v>217</v>
      </c>
      <c r="O54" s="2" t="s">
        <v>52</v>
      </c>
      <c r="P54" s="2" t="s">
        <v>52</v>
      </c>
      <c r="Q54" s="2" t="s">
        <v>190</v>
      </c>
      <c r="R54" s="2" t="s">
        <v>62</v>
      </c>
      <c r="S54" s="2" t="s">
        <v>63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218</v>
      </c>
      <c r="AV54" s="3">
        <v>37</v>
      </c>
    </row>
    <row r="55" spans="1:48" ht="30" customHeight="1" x14ac:dyDescent="0.3">
      <c r="A55" s="8" t="s">
        <v>219</v>
      </c>
      <c r="B55" s="8" t="s">
        <v>220</v>
      </c>
      <c r="C55" s="8" t="s">
        <v>60</v>
      </c>
      <c r="D55" s="9">
        <v>2</v>
      </c>
      <c r="E55" s="11"/>
      <c r="F55" s="11"/>
      <c r="G55" s="11"/>
      <c r="H55" s="11"/>
      <c r="I55" s="11"/>
      <c r="J55" s="11"/>
      <c r="K55" s="11"/>
      <c r="L55" s="11"/>
      <c r="M55" s="8" t="s">
        <v>52</v>
      </c>
      <c r="N55" s="2" t="s">
        <v>221</v>
      </c>
      <c r="O55" s="2" t="s">
        <v>52</v>
      </c>
      <c r="P55" s="2" t="s">
        <v>52</v>
      </c>
      <c r="Q55" s="2" t="s">
        <v>190</v>
      </c>
      <c r="R55" s="2" t="s">
        <v>62</v>
      </c>
      <c r="S55" s="2" t="s">
        <v>63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222</v>
      </c>
      <c r="AV55" s="3">
        <v>41</v>
      </c>
    </row>
    <row r="56" spans="1:48" ht="30" customHeight="1" x14ac:dyDescent="0.3">
      <c r="A56" s="8" t="s">
        <v>223</v>
      </c>
      <c r="B56" s="8" t="s">
        <v>220</v>
      </c>
      <c r="C56" s="8" t="s">
        <v>60</v>
      </c>
      <c r="D56" s="9">
        <v>1</v>
      </c>
      <c r="E56" s="11"/>
      <c r="F56" s="11"/>
      <c r="G56" s="11"/>
      <c r="H56" s="11"/>
      <c r="I56" s="11"/>
      <c r="J56" s="11"/>
      <c r="K56" s="11"/>
      <c r="L56" s="11"/>
      <c r="M56" s="8" t="s">
        <v>52</v>
      </c>
      <c r="N56" s="2" t="s">
        <v>224</v>
      </c>
      <c r="O56" s="2" t="s">
        <v>52</v>
      </c>
      <c r="P56" s="2" t="s">
        <v>52</v>
      </c>
      <c r="Q56" s="2" t="s">
        <v>190</v>
      </c>
      <c r="R56" s="2" t="s">
        <v>62</v>
      </c>
      <c r="S56" s="2" t="s">
        <v>63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225</v>
      </c>
      <c r="AV56" s="3">
        <v>82</v>
      </c>
    </row>
    <row r="57" spans="1:48" ht="30" customHeight="1" x14ac:dyDescent="0.3">
      <c r="A57" s="8" t="s">
        <v>226</v>
      </c>
      <c r="B57" s="8" t="s">
        <v>220</v>
      </c>
      <c r="C57" s="8" t="s">
        <v>60</v>
      </c>
      <c r="D57" s="9">
        <v>2</v>
      </c>
      <c r="E57" s="11"/>
      <c r="F57" s="11"/>
      <c r="G57" s="11"/>
      <c r="H57" s="11"/>
      <c r="I57" s="11"/>
      <c r="J57" s="11"/>
      <c r="K57" s="11"/>
      <c r="L57" s="11"/>
      <c r="M57" s="8" t="s">
        <v>52</v>
      </c>
      <c r="N57" s="2" t="s">
        <v>227</v>
      </c>
      <c r="O57" s="2" t="s">
        <v>52</v>
      </c>
      <c r="P57" s="2" t="s">
        <v>52</v>
      </c>
      <c r="Q57" s="2" t="s">
        <v>190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228</v>
      </c>
      <c r="AV57" s="3">
        <v>42</v>
      </c>
    </row>
    <row r="58" spans="1:48" ht="30" customHeight="1" x14ac:dyDescent="0.3">
      <c r="A58" s="8" t="s">
        <v>229</v>
      </c>
      <c r="B58" s="8" t="s">
        <v>52</v>
      </c>
      <c r="C58" s="8" t="s">
        <v>132</v>
      </c>
      <c r="D58" s="9">
        <v>34</v>
      </c>
      <c r="E58" s="11"/>
      <c r="F58" s="11"/>
      <c r="G58" s="11"/>
      <c r="H58" s="11"/>
      <c r="I58" s="11"/>
      <c r="J58" s="11"/>
      <c r="K58" s="11"/>
      <c r="L58" s="11"/>
      <c r="M58" s="8" t="s">
        <v>52</v>
      </c>
      <c r="N58" s="2" t="s">
        <v>230</v>
      </c>
      <c r="O58" s="2" t="s">
        <v>52</v>
      </c>
      <c r="P58" s="2" t="s">
        <v>52</v>
      </c>
      <c r="Q58" s="2" t="s">
        <v>190</v>
      </c>
      <c r="R58" s="2" t="s">
        <v>62</v>
      </c>
      <c r="S58" s="2" t="s">
        <v>63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231</v>
      </c>
      <c r="AV58" s="3">
        <v>43</v>
      </c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8" t="s">
        <v>83</v>
      </c>
      <c r="B60" s="9"/>
      <c r="C60" s="9"/>
      <c r="D60" s="9"/>
      <c r="E60" s="9"/>
      <c r="F60" s="11"/>
      <c r="G60" s="9"/>
      <c r="H60" s="11"/>
      <c r="I60" s="9"/>
      <c r="J60" s="11"/>
      <c r="K60" s="9"/>
      <c r="L60" s="11"/>
      <c r="M60" s="9"/>
      <c r="N60" t="s">
        <v>84</v>
      </c>
    </row>
    <row r="61" spans="1:48" ht="30" customHeight="1" x14ac:dyDescent="0.3">
      <c r="A61" s="8" t="s">
        <v>232</v>
      </c>
      <c r="B61" s="8" t="s">
        <v>52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3"/>
      <c r="O61" s="3"/>
      <c r="P61" s="3"/>
      <c r="Q61" s="2" t="s">
        <v>233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spans="1:48" ht="30" customHeight="1" x14ac:dyDescent="0.3">
      <c r="A62" s="8" t="s">
        <v>234</v>
      </c>
      <c r="B62" s="8" t="s">
        <v>235</v>
      </c>
      <c r="C62" s="8" t="s">
        <v>72</v>
      </c>
      <c r="D62" s="9">
        <v>11</v>
      </c>
      <c r="E62" s="11"/>
      <c r="F62" s="11"/>
      <c r="G62" s="11"/>
      <c r="H62" s="11"/>
      <c r="I62" s="11"/>
      <c r="J62" s="11"/>
      <c r="K62" s="11"/>
      <c r="L62" s="11"/>
      <c r="M62" s="8" t="s">
        <v>52</v>
      </c>
      <c r="N62" s="2" t="s">
        <v>236</v>
      </c>
      <c r="O62" s="2" t="s">
        <v>52</v>
      </c>
      <c r="P62" s="2" t="s">
        <v>52</v>
      </c>
      <c r="Q62" s="2" t="s">
        <v>233</v>
      </c>
      <c r="R62" s="2" t="s">
        <v>63</v>
      </c>
      <c r="S62" s="2" t="s">
        <v>63</v>
      </c>
      <c r="T62" s="2" t="s">
        <v>62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237</v>
      </c>
      <c r="AV62" s="3">
        <v>45</v>
      </c>
    </row>
    <row r="63" spans="1:48" ht="30" customHeight="1" x14ac:dyDescent="0.3">
      <c r="A63" s="8" t="s">
        <v>238</v>
      </c>
      <c r="B63" s="8" t="s">
        <v>239</v>
      </c>
      <c r="C63" s="8" t="s">
        <v>72</v>
      </c>
      <c r="D63" s="9">
        <v>11</v>
      </c>
      <c r="E63" s="11"/>
      <c r="F63" s="11"/>
      <c r="G63" s="11"/>
      <c r="H63" s="11"/>
      <c r="I63" s="11"/>
      <c r="J63" s="11"/>
      <c r="K63" s="11"/>
      <c r="L63" s="11"/>
      <c r="M63" s="8" t="s">
        <v>52</v>
      </c>
      <c r="N63" s="2" t="s">
        <v>240</v>
      </c>
      <c r="O63" s="2" t="s">
        <v>52</v>
      </c>
      <c r="P63" s="2" t="s">
        <v>52</v>
      </c>
      <c r="Q63" s="2" t="s">
        <v>233</v>
      </c>
      <c r="R63" s="2" t="s">
        <v>62</v>
      </c>
      <c r="S63" s="2" t="s">
        <v>63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241</v>
      </c>
      <c r="AV63" s="3">
        <v>46</v>
      </c>
    </row>
    <row r="64" spans="1:48" ht="30" customHeight="1" x14ac:dyDescent="0.3">
      <c r="A64" s="8" t="s">
        <v>242</v>
      </c>
      <c r="B64" s="8" t="s">
        <v>243</v>
      </c>
      <c r="C64" s="8" t="s">
        <v>132</v>
      </c>
      <c r="D64" s="9">
        <v>77</v>
      </c>
      <c r="E64" s="11"/>
      <c r="F64" s="11"/>
      <c r="G64" s="11"/>
      <c r="H64" s="11"/>
      <c r="I64" s="11"/>
      <c r="J64" s="11"/>
      <c r="K64" s="11"/>
      <c r="L64" s="11"/>
      <c r="M64" s="8" t="s">
        <v>52</v>
      </c>
      <c r="N64" s="2" t="s">
        <v>244</v>
      </c>
      <c r="O64" s="2" t="s">
        <v>52</v>
      </c>
      <c r="P64" s="2" t="s">
        <v>52</v>
      </c>
      <c r="Q64" s="2" t="s">
        <v>233</v>
      </c>
      <c r="R64" s="2" t="s">
        <v>62</v>
      </c>
      <c r="S64" s="2" t="s">
        <v>63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245</v>
      </c>
      <c r="AV64" s="3">
        <v>47</v>
      </c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8" t="s">
        <v>83</v>
      </c>
      <c r="B66" s="9"/>
      <c r="C66" s="9"/>
      <c r="D66" s="9"/>
      <c r="E66" s="9"/>
      <c r="F66" s="11"/>
      <c r="G66" s="9"/>
      <c r="H66" s="11"/>
      <c r="I66" s="9"/>
      <c r="J66" s="11"/>
      <c r="K66" s="9"/>
      <c r="L66" s="11"/>
      <c r="M66" s="9"/>
      <c r="N66" t="s">
        <v>84</v>
      </c>
    </row>
    <row r="67" spans="1:48" ht="30" customHeight="1" x14ac:dyDescent="0.3">
      <c r="A67" s="8" t="s">
        <v>246</v>
      </c>
      <c r="B67" s="8" t="s">
        <v>52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3"/>
      <c r="O67" s="3"/>
      <c r="P67" s="3"/>
      <c r="Q67" s="2" t="s">
        <v>247</v>
      </c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 spans="1:48" ht="30" customHeight="1" x14ac:dyDescent="0.3">
      <c r="A68" s="8" t="s">
        <v>248</v>
      </c>
      <c r="B68" s="8" t="s">
        <v>249</v>
      </c>
      <c r="C68" s="8" t="s">
        <v>250</v>
      </c>
      <c r="D68" s="9">
        <v>72</v>
      </c>
      <c r="E68" s="11"/>
      <c r="F68" s="11"/>
      <c r="G68" s="11"/>
      <c r="H68" s="11"/>
      <c r="I68" s="11"/>
      <c r="J68" s="11"/>
      <c r="K68" s="11"/>
      <c r="L68" s="11"/>
      <c r="M68" s="8" t="s">
        <v>52</v>
      </c>
      <c r="N68" s="2" t="s">
        <v>251</v>
      </c>
      <c r="O68" s="2" t="s">
        <v>52</v>
      </c>
      <c r="P68" s="2" t="s">
        <v>52</v>
      </c>
      <c r="Q68" s="2" t="s">
        <v>247</v>
      </c>
      <c r="R68" s="2" t="s">
        <v>63</v>
      </c>
      <c r="S68" s="2" t="s">
        <v>63</v>
      </c>
      <c r="T68" s="2" t="s">
        <v>62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252</v>
      </c>
      <c r="AV68" s="3">
        <v>76</v>
      </c>
    </row>
    <row r="69" spans="1:48" ht="30" customHeight="1" x14ac:dyDescent="0.3">
      <c r="A69" s="8" t="s">
        <v>248</v>
      </c>
      <c r="B69" s="8" t="s">
        <v>253</v>
      </c>
      <c r="C69" s="8" t="s">
        <v>250</v>
      </c>
      <c r="D69" s="9">
        <v>23</v>
      </c>
      <c r="E69" s="11"/>
      <c r="F69" s="11"/>
      <c r="G69" s="11"/>
      <c r="H69" s="11"/>
      <c r="I69" s="11"/>
      <c r="J69" s="11"/>
      <c r="K69" s="11"/>
      <c r="L69" s="11"/>
      <c r="M69" s="8" t="s">
        <v>52</v>
      </c>
      <c r="N69" s="2" t="s">
        <v>254</v>
      </c>
      <c r="O69" s="2" t="s">
        <v>52</v>
      </c>
      <c r="P69" s="2" t="s">
        <v>52</v>
      </c>
      <c r="Q69" s="2" t="s">
        <v>247</v>
      </c>
      <c r="R69" s="2" t="s">
        <v>63</v>
      </c>
      <c r="S69" s="2" t="s">
        <v>63</v>
      </c>
      <c r="T69" s="2" t="s">
        <v>62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255</v>
      </c>
      <c r="AV69" s="3">
        <v>77</v>
      </c>
    </row>
    <row r="70" spans="1:48" ht="30" customHeight="1" x14ac:dyDescent="0.3">
      <c r="A70" s="8" t="s">
        <v>256</v>
      </c>
      <c r="B70" s="8" t="s">
        <v>257</v>
      </c>
      <c r="C70" s="8" t="s">
        <v>72</v>
      </c>
      <c r="D70" s="9">
        <v>182</v>
      </c>
      <c r="E70" s="11"/>
      <c r="F70" s="11"/>
      <c r="G70" s="11"/>
      <c r="H70" s="11"/>
      <c r="I70" s="11"/>
      <c r="J70" s="11"/>
      <c r="K70" s="11"/>
      <c r="L70" s="11"/>
      <c r="M70" s="8" t="s">
        <v>52</v>
      </c>
      <c r="N70" s="2" t="s">
        <v>258</v>
      </c>
      <c r="O70" s="2" t="s">
        <v>52</v>
      </c>
      <c r="P70" s="2" t="s">
        <v>52</v>
      </c>
      <c r="Q70" s="2" t="s">
        <v>247</v>
      </c>
      <c r="R70" s="2" t="s">
        <v>62</v>
      </c>
      <c r="S70" s="2" t="s">
        <v>63</v>
      </c>
      <c r="T70" s="2" t="s">
        <v>63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259</v>
      </c>
      <c r="AV70" s="3">
        <v>49</v>
      </c>
    </row>
    <row r="71" spans="1:48" ht="30" customHeight="1" x14ac:dyDescent="0.3">
      <c r="A71" s="8" t="s">
        <v>260</v>
      </c>
      <c r="B71" s="8" t="s">
        <v>261</v>
      </c>
      <c r="C71" s="8" t="s">
        <v>72</v>
      </c>
      <c r="D71" s="9">
        <v>101</v>
      </c>
      <c r="E71" s="11"/>
      <c r="F71" s="11"/>
      <c r="G71" s="11"/>
      <c r="H71" s="11"/>
      <c r="I71" s="11"/>
      <c r="J71" s="11"/>
      <c r="K71" s="11"/>
      <c r="L71" s="11"/>
      <c r="M71" s="8" t="s">
        <v>52</v>
      </c>
      <c r="N71" s="2" t="s">
        <v>262</v>
      </c>
      <c r="O71" s="2" t="s">
        <v>52</v>
      </c>
      <c r="P71" s="2" t="s">
        <v>52</v>
      </c>
      <c r="Q71" s="2" t="s">
        <v>247</v>
      </c>
      <c r="R71" s="2" t="s">
        <v>62</v>
      </c>
      <c r="S71" s="2" t="s">
        <v>63</v>
      </c>
      <c r="T71" s="2" t="s">
        <v>63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263</v>
      </c>
      <c r="AV71" s="3">
        <v>50</v>
      </c>
    </row>
    <row r="72" spans="1:48" ht="30" customHeight="1" x14ac:dyDescent="0.3">
      <c r="A72" s="8" t="s">
        <v>264</v>
      </c>
      <c r="B72" s="8" t="s">
        <v>265</v>
      </c>
      <c r="C72" s="8" t="s">
        <v>72</v>
      </c>
      <c r="D72" s="9">
        <v>3</v>
      </c>
      <c r="E72" s="11"/>
      <c r="F72" s="11"/>
      <c r="G72" s="11"/>
      <c r="H72" s="11"/>
      <c r="I72" s="11"/>
      <c r="J72" s="11"/>
      <c r="K72" s="11"/>
      <c r="L72" s="11"/>
      <c r="M72" s="8" t="s">
        <v>52</v>
      </c>
      <c r="N72" s="2" t="s">
        <v>266</v>
      </c>
      <c r="O72" s="2" t="s">
        <v>52</v>
      </c>
      <c r="P72" s="2" t="s">
        <v>52</v>
      </c>
      <c r="Q72" s="2" t="s">
        <v>247</v>
      </c>
      <c r="R72" s="2" t="s">
        <v>62</v>
      </c>
      <c r="S72" s="2" t="s">
        <v>63</v>
      </c>
      <c r="T72" s="2" t="s">
        <v>63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267</v>
      </c>
      <c r="AV72" s="3">
        <v>93</v>
      </c>
    </row>
    <row r="73" spans="1:48" ht="30" customHeight="1" x14ac:dyDescent="0.3">
      <c r="A73" s="8" t="s">
        <v>268</v>
      </c>
      <c r="B73" s="8" t="s">
        <v>269</v>
      </c>
      <c r="C73" s="8" t="s">
        <v>72</v>
      </c>
      <c r="D73" s="9">
        <v>113</v>
      </c>
      <c r="E73" s="11"/>
      <c r="F73" s="11"/>
      <c r="G73" s="11"/>
      <c r="H73" s="11"/>
      <c r="I73" s="11"/>
      <c r="J73" s="11"/>
      <c r="K73" s="11"/>
      <c r="L73" s="11"/>
      <c r="M73" s="8" t="s">
        <v>52</v>
      </c>
      <c r="N73" s="2" t="s">
        <v>270</v>
      </c>
      <c r="O73" s="2" t="s">
        <v>52</v>
      </c>
      <c r="P73" s="2" t="s">
        <v>52</v>
      </c>
      <c r="Q73" s="2" t="s">
        <v>247</v>
      </c>
      <c r="R73" s="2" t="s">
        <v>62</v>
      </c>
      <c r="S73" s="2" t="s">
        <v>63</v>
      </c>
      <c r="T73" s="2" t="s">
        <v>63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271</v>
      </c>
      <c r="AV73" s="3">
        <v>94</v>
      </c>
    </row>
    <row r="74" spans="1:48" ht="30" customHeight="1" x14ac:dyDescent="0.3">
      <c r="A74" s="8" t="s">
        <v>272</v>
      </c>
      <c r="B74" s="8" t="s">
        <v>273</v>
      </c>
      <c r="C74" s="8" t="s">
        <v>72</v>
      </c>
      <c r="D74" s="9">
        <v>59</v>
      </c>
      <c r="E74" s="11"/>
      <c r="F74" s="11"/>
      <c r="G74" s="11"/>
      <c r="H74" s="11"/>
      <c r="I74" s="11"/>
      <c r="J74" s="11"/>
      <c r="K74" s="11"/>
      <c r="L74" s="11"/>
      <c r="M74" s="8" t="s">
        <v>52</v>
      </c>
      <c r="N74" s="2" t="s">
        <v>274</v>
      </c>
      <c r="O74" s="2" t="s">
        <v>52</v>
      </c>
      <c r="P74" s="2" t="s">
        <v>52</v>
      </c>
      <c r="Q74" s="2" t="s">
        <v>247</v>
      </c>
      <c r="R74" s="2" t="s">
        <v>62</v>
      </c>
      <c r="S74" s="2" t="s">
        <v>63</v>
      </c>
      <c r="T74" s="2" t="s">
        <v>63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275</v>
      </c>
      <c r="AV74" s="3">
        <v>51</v>
      </c>
    </row>
    <row r="75" spans="1:48" ht="30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48" ht="30" customHeight="1" x14ac:dyDescent="0.3">
      <c r="A76" s="8" t="s">
        <v>83</v>
      </c>
      <c r="B76" s="9"/>
      <c r="C76" s="9"/>
      <c r="D76" s="9"/>
      <c r="E76" s="9"/>
      <c r="F76" s="11"/>
      <c r="G76" s="9"/>
      <c r="H76" s="11"/>
      <c r="I76" s="9"/>
      <c r="J76" s="11"/>
      <c r="K76" s="9"/>
      <c r="L76" s="11"/>
      <c r="M76" s="9"/>
      <c r="N76" t="s">
        <v>84</v>
      </c>
    </row>
    <row r="77" spans="1:48" ht="30" customHeight="1" x14ac:dyDescent="0.3">
      <c r="A77" s="8" t="s">
        <v>276</v>
      </c>
      <c r="B77" s="8" t="s">
        <v>52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3"/>
      <c r="O77" s="3"/>
      <c r="P77" s="3"/>
      <c r="Q77" s="2" t="s">
        <v>277</v>
      </c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</row>
    <row r="78" spans="1:48" ht="30" customHeight="1" x14ac:dyDescent="0.3">
      <c r="A78" s="8" t="s">
        <v>278</v>
      </c>
      <c r="B78" s="8" t="s">
        <v>279</v>
      </c>
      <c r="C78" s="8" t="s">
        <v>72</v>
      </c>
      <c r="D78" s="9">
        <v>33</v>
      </c>
      <c r="E78" s="11"/>
      <c r="F78" s="11"/>
      <c r="G78" s="11"/>
      <c r="H78" s="11"/>
      <c r="I78" s="11"/>
      <c r="J78" s="11"/>
      <c r="K78" s="11"/>
      <c r="L78" s="11"/>
      <c r="M78" s="8" t="s">
        <v>52</v>
      </c>
      <c r="N78" s="2" t="s">
        <v>280</v>
      </c>
      <c r="O78" s="2" t="s">
        <v>52</v>
      </c>
      <c r="P78" s="2" t="s">
        <v>52</v>
      </c>
      <c r="Q78" s="2" t="s">
        <v>277</v>
      </c>
      <c r="R78" s="2" t="s">
        <v>62</v>
      </c>
      <c r="S78" s="2" t="s">
        <v>63</v>
      </c>
      <c r="T78" s="2" t="s">
        <v>63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281</v>
      </c>
      <c r="AV78" s="3">
        <v>53</v>
      </c>
    </row>
    <row r="79" spans="1:48" ht="30" customHeight="1" x14ac:dyDescent="0.3">
      <c r="A79" s="8" t="s">
        <v>282</v>
      </c>
      <c r="B79" s="8" t="s">
        <v>283</v>
      </c>
      <c r="C79" s="8" t="s">
        <v>72</v>
      </c>
      <c r="D79" s="9">
        <v>40</v>
      </c>
      <c r="E79" s="11"/>
      <c r="F79" s="11"/>
      <c r="G79" s="11"/>
      <c r="H79" s="11"/>
      <c r="I79" s="11"/>
      <c r="J79" s="11"/>
      <c r="K79" s="11"/>
      <c r="L79" s="11"/>
      <c r="M79" s="8" t="s">
        <v>52</v>
      </c>
      <c r="N79" s="2" t="s">
        <v>284</v>
      </c>
      <c r="O79" s="2" t="s">
        <v>52</v>
      </c>
      <c r="P79" s="2" t="s">
        <v>52</v>
      </c>
      <c r="Q79" s="2" t="s">
        <v>277</v>
      </c>
      <c r="R79" s="2" t="s">
        <v>62</v>
      </c>
      <c r="S79" s="2" t="s">
        <v>63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285</v>
      </c>
      <c r="AV79" s="3">
        <v>83</v>
      </c>
    </row>
    <row r="80" spans="1:48" ht="30" customHeight="1" x14ac:dyDescent="0.3">
      <c r="A80" s="8" t="s">
        <v>286</v>
      </c>
      <c r="B80" s="8" t="s">
        <v>287</v>
      </c>
      <c r="C80" s="8" t="s">
        <v>60</v>
      </c>
      <c r="D80" s="9">
        <v>12</v>
      </c>
      <c r="E80" s="11"/>
      <c r="F80" s="11"/>
      <c r="G80" s="11"/>
      <c r="H80" s="11"/>
      <c r="I80" s="11"/>
      <c r="J80" s="11"/>
      <c r="K80" s="11"/>
      <c r="L80" s="11"/>
      <c r="M80" s="8" t="s">
        <v>52</v>
      </c>
      <c r="N80" s="2" t="s">
        <v>288</v>
      </c>
      <c r="O80" s="2" t="s">
        <v>52</v>
      </c>
      <c r="P80" s="2" t="s">
        <v>52</v>
      </c>
      <c r="Q80" s="2" t="s">
        <v>277</v>
      </c>
      <c r="R80" s="2" t="s">
        <v>62</v>
      </c>
      <c r="S80" s="2" t="s">
        <v>63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289</v>
      </c>
      <c r="AV80" s="3">
        <v>89</v>
      </c>
    </row>
    <row r="81" spans="1:48" ht="30" customHeight="1" x14ac:dyDescent="0.3">
      <c r="A81" s="8" t="s">
        <v>290</v>
      </c>
      <c r="B81" s="8" t="s">
        <v>52</v>
      </c>
      <c r="C81" s="8" t="s">
        <v>132</v>
      </c>
      <c r="D81" s="9">
        <v>25</v>
      </c>
      <c r="E81" s="11"/>
      <c r="F81" s="11"/>
      <c r="G81" s="11"/>
      <c r="H81" s="11"/>
      <c r="I81" s="11"/>
      <c r="J81" s="11"/>
      <c r="K81" s="11"/>
      <c r="L81" s="11"/>
      <c r="M81" s="8" t="s">
        <v>52</v>
      </c>
      <c r="N81" s="2" t="s">
        <v>291</v>
      </c>
      <c r="O81" s="2" t="s">
        <v>52</v>
      </c>
      <c r="P81" s="2" t="s">
        <v>52</v>
      </c>
      <c r="Q81" s="2" t="s">
        <v>277</v>
      </c>
      <c r="R81" s="2" t="s">
        <v>62</v>
      </c>
      <c r="S81" s="2" t="s">
        <v>63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292</v>
      </c>
      <c r="AV81" s="3">
        <v>95</v>
      </c>
    </row>
    <row r="82" spans="1:48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48" ht="30" customHeight="1" x14ac:dyDescent="0.3">
      <c r="A83" s="8" t="s">
        <v>83</v>
      </c>
      <c r="B83" s="9"/>
      <c r="C83" s="9"/>
      <c r="D83" s="9"/>
      <c r="E83" s="9"/>
      <c r="F83" s="11"/>
      <c r="G83" s="9"/>
      <c r="H83" s="11"/>
      <c r="I83" s="9"/>
      <c r="J83" s="11"/>
      <c r="K83" s="9"/>
      <c r="L83" s="11"/>
      <c r="M83" s="9"/>
      <c r="N83" t="s">
        <v>84</v>
      </c>
    </row>
    <row r="84" spans="1:48" ht="30" customHeight="1" x14ac:dyDescent="0.3">
      <c r="A84" s="8" t="s">
        <v>293</v>
      </c>
      <c r="B84" s="8" t="s">
        <v>52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3"/>
      <c r="O84" s="3"/>
      <c r="P84" s="3"/>
      <c r="Q84" s="2" t="s">
        <v>294</v>
      </c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</row>
    <row r="85" spans="1:48" ht="30" customHeight="1" x14ac:dyDescent="0.3">
      <c r="A85" s="8" t="s">
        <v>295</v>
      </c>
      <c r="B85" s="8" t="s">
        <v>296</v>
      </c>
      <c r="C85" s="8" t="s">
        <v>72</v>
      </c>
      <c r="D85" s="9">
        <v>75</v>
      </c>
      <c r="E85" s="11"/>
      <c r="F85" s="11"/>
      <c r="G85" s="11"/>
      <c r="H85" s="11"/>
      <c r="I85" s="11"/>
      <c r="J85" s="11"/>
      <c r="K85" s="11"/>
      <c r="L85" s="11"/>
      <c r="M85" s="8" t="s">
        <v>52</v>
      </c>
      <c r="N85" s="2" t="s">
        <v>297</v>
      </c>
      <c r="O85" s="2" t="s">
        <v>52</v>
      </c>
      <c r="P85" s="2" t="s">
        <v>52</v>
      </c>
      <c r="Q85" s="2" t="s">
        <v>294</v>
      </c>
      <c r="R85" s="2" t="s">
        <v>63</v>
      </c>
      <c r="S85" s="2" t="s">
        <v>63</v>
      </c>
      <c r="T85" s="2" t="s">
        <v>62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298</v>
      </c>
      <c r="AV85" s="3">
        <v>78</v>
      </c>
    </row>
    <row r="86" spans="1:48" ht="30" customHeight="1" x14ac:dyDescent="0.3">
      <c r="A86" s="8" t="s">
        <v>295</v>
      </c>
      <c r="B86" s="8" t="s">
        <v>299</v>
      </c>
      <c r="C86" s="8" t="s">
        <v>72</v>
      </c>
      <c r="D86" s="9">
        <v>138</v>
      </c>
      <c r="E86" s="11"/>
      <c r="F86" s="11"/>
      <c r="G86" s="11"/>
      <c r="H86" s="11"/>
      <c r="I86" s="11"/>
      <c r="J86" s="11"/>
      <c r="K86" s="11"/>
      <c r="L86" s="11"/>
      <c r="M86" s="8" t="s">
        <v>52</v>
      </c>
      <c r="N86" s="2" t="s">
        <v>300</v>
      </c>
      <c r="O86" s="2" t="s">
        <v>52</v>
      </c>
      <c r="P86" s="2" t="s">
        <v>52</v>
      </c>
      <c r="Q86" s="2" t="s">
        <v>294</v>
      </c>
      <c r="R86" s="2" t="s">
        <v>63</v>
      </c>
      <c r="S86" s="2" t="s">
        <v>63</v>
      </c>
      <c r="T86" s="2" t="s">
        <v>62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301</v>
      </c>
      <c r="AV86" s="3">
        <v>79</v>
      </c>
    </row>
    <row r="87" spans="1:48" ht="30" customHeight="1" x14ac:dyDescent="0.3">
      <c r="A87" s="8" t="s">
        <v>302</v>
      </c>
      <c r="B87" s="8" t="s">
        <v>303</v>
      </c>
      <c r="C87" s="8" t="s">
        <v>72</v>
      </c>
      <c r="D87" s="9">
        <v>10</v>
      </c>
      <c r="E87" s="11"/>
      <c r="F87" s="11"/>
      <c r="G87" s="11"/>
      <c r="H87" s="11"/>
      <c r="I87" s="11"/>
      <c r="J87" s="11"/>
      <c r="K87" s="11"/>
      <c r="L87" s="11"/>
      <c r="M87" s="8" t="s">
        <v>52</v>
      </c>
      <c r="N87" s="2" t="s">
        <v>304</v>
      </c>
      <c r="O87" s="2" t="s">
        <v>52</v>
      </c>
      <c r="P87" s="2" t="s">
        <v>52</v>
      </c>
      <c r="Q87" s="2" t="s">
        <v>294</v>
      </c>
      <c r="R87" s="2" t="s">
        <v>63</v>
      </c>
      <c r="S87" s="2" t="s">
        <v>63</v>
      </c>
      <c r="T87" s="2" t="s">
        <v>62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305</v>
      </c>
      <c r="AV87" s="3">
        <v>84</v>
      </c>
    </row>
    <row r="88" spans="1:48" ht="30" customHeight="1" x14ac:dyDescent="0.3">
      <c r="A88" s="8" t="s">
        <v>306</v>
      </c>
      <c r="B88" s="8" t="s">
        <v>307</v>
      </c>
      <c r="C88" s="8" t="s">
        <v>72</v>
      </c>
      <c r="D88" s="9">
        <v>71</v>
      </c>
      <c r="E88" s="11"/>
      <c r="F88" s="11"/>
      <c r="G88" s="11"/>
      <c r="H88" s="11"/>
      <c r="I88" s="11"/>
      <c r="J88" s="11"/>
      <c r="K88" s="11"/>
      <c r="L88" s="11"/>
      <c r="M88" s="8" t="s">
        <v>52</v>
      </c>
      <c r="N88" s="2" t="s">
        <v>308</v>
      </c>
      <c r="O88" s="2" t="s">
        <v>52</v>
      </c>
      <c r="P88" s="2" t="s">
        <v>52</v>
      </c>
      <c r="Q88" s="2" t="s">
        <v>294</v>
      </c>
      <c r="R88" s="2" t="s">
        <v>62</v>
      </c>
      <c r="S88" s="2" t="s">
        <v>63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309</v>
      </c>
      <c r="AV88" s="3">
        <v>57</v>
      </c>
    </row>
    <row r="89" spans="1:48" ht="30" customHeight="1" x14ac:dyDescent="0.3">
      <c r="A89" s="8" t="s">
        <v>310</v>
      </c>
      <c r="B89" s="8" t="s">
        <v>307</v>
      </c>
      <c r="C89" s="8" t="s">
        <v>72</v>
      </c>
      <c r="D89" s="9">
        <v>141</v>
      </c>
      <c r="E89" s="11"/>
      <c r="F89" s="11"/>
      <c r="G89" s="11"/>
      <c r="H89" s="11"/>
      <c r="I89" s="11"/>
      <c r="J89" s="11"/>
      <c r="K89" s="11"/>
      <c r="L89" s="11"/>
      <c r="M89" s="8" t="s">
        <v>52</v>
      </c>
      <c r="N89" s="2" t="s">
        <v>311</v>
      </c>
      <c r="O89" s="2" t="s">
        <v>52</v>
      </c>
      <c r="P89" s="2" t="s">
        <v>52</v>
      </c>
      <c r="Q89" s="2" t="s">
        <v>294</v>
      </c>
      <c r="R89" s="2" t="s">
        <v>62</v>
      </c>
      <c r="S89" s="2" t="s">
        <v>63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312</v>
      </c>
      <c r="AV89" s="3">
        <v>58</v>
      </c>
    </row>
    <row r="90" spans="1:48" ht="30" customHeight="1" x14ac:dyDescent="0.3">
      <c r="A90" s="8" t="s">
        <v>313</v>
      </c>
      <c r="B90" s="8" t="s">
        <v>314</v>
      </c>
      <c r="C90" s="8" t="s">
        <v>132</v>
      </c>
      <c r="D90" s="9">
        <v>19</v>
      </c>
      <c r="E90" s="11"/>
      <c r="F90" s="11"/>
      <c r="G90" s="11"/>
      <c r="H90" s="11"/>
      <c r="I90" s="11"/>
      <c r="J90" s="11"/>
      <c r="K90" s="11"/>
      <c r="L90" s="11"/>
      <c r="M90" s="8" t="s">
        <v>52</v>
      </c>
      <c r="N90" s="2" t="s">
        <v>315</v>
      </c>
      <c r="O90" s="2" t="s">
        <v>52</v>
      </c>
      <c r="P90" s="2" t="s">
        <v>52</v>
      </c>
      <c r="Q90" s="2" t="s">
        <v>294</v>
      </c>
      <c r="R90" s="2" t="s">
        <v>62</v>
      </c>
      <c r="S90" s="2" t="s">
        <v>63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316</v>
      </c>
      <c r="AV90" s="3">
        <v>59</v>
      </c>
    </row>
    <row r="91" spans="1:48" ht="30" customHeight="1" x14ac:dyDescent="0.3">
      <c r="A91" s="8" t="s">
        <v>317</v>
      </c>
      <c r="B91" s="8" t="s">
        <v>314</v>
      </c>
      <c r="C91" s="8" t="s">
        <v>132</v>
      </c>
      <c r="D91" s="9">
        <v>6</v>
      </c>
      <c r="E91" s="11"/>
      <c r="F91" s="11"/>
      <c r="G91" s="11"/>
      <c r="H91" s="11"/>
      <c r="I91" s="11"/>
      <c r="J91" s="11"/>
      <c r="K91" s="11"/>
      <c r="L91" s="11"/>
      <c r="M91" s="8" t="s">
        <v>52</v>
      </c>
      <c r="N91" s="2" t="s">
        <v>318</v>
      </c>
      <c r="O91" s="2" t="s">
        <v>52</v>
      </c>
      <c r="P91" s="2" t="s">
        <v>52</v>
      </c>
      <c r="Q91" s="2" t="s">
        <v>294</v>
      </c>
      <c r="R91" s="2" t="s">
        <v>62</v>
      </c>
      <c r="S91" s="2" t="s">
        <v>63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319</v>
      </c>
      <c r="AV91" s="3">
        <v>60</v>
      </c>
    </row>
    <row r="92" spans="1:48" ht="30" customHeight="1" x14ac:dyDescent="0.3">
      <c r="A92" s="8" t="s">
        <v>320</v>
      </c>
      <c r="B92" s="8" t="s">
        <v>314</v>
      </c>
      <c r="C92" s="8" t="s">
        <v>132</v>
      </c>
      <c r="D92" s="9">
        <v>5</v>
      </c>
      <c r="E92" s="11"/>
      <c r="F92" s="11"/>
      <c r="G92" s="11"/>
      <c r="H92" s="11"/>
      <c r="I92" s="11"/>
      <c r="J92" s="11"/>
      <c r="K92" s="11"/>
      <c r="L92" s="11"/>
      <c r="M92" s="8" t="s">
        <v>52</v>
      </c>
      <c r="N92" s="2" t="s">
        <v>321</v>
      </c>
      <c r="O92" s="2" t="s">
        <v>52</v>
      </c>
      <c r="P92" s="2" t="s">
        <v>52</v>
      </c>
      <c r="Q92" s="2" t="s">
        <v>294</v>
      </c>
      <c r="R92" s="2" t="s">
        <v>62</v>
      </c>
      <c r="S92" s="2" t="s">
        <v>63</v>
      </c>
      <c r="T92" s="2" t="s">
        <v>63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322</v>
      </c>
      <c r="AV92" s="3">
        <v>61</v>
      </c>
    </row>
    <row r="93" spans="1:48" ht="30" customHeight="1" x14ac:dyDescent="0.3">
      <c r="A93" s="8" t="s">
        <v>323</v>
      </c>
      <c r="B93" s="8" t="s">
        <v>324</v>
      </c>
      <c r="C93" s="8" t="s">
        <v>132</v>
      </c>
      <c r="D93" s="9">
        <v>17</v>
      </c>
      <c r="E93" s="11"/>
      <c r="F93" s="11"/>
      <c r="G93" s="11"/>
      <c r="H93" s="11"/>
      <c r="I93" s="11"/>
      <c r="J93" s="11"/>
      <c r="K93" s="11"/>
      <c r="L93" s="11"/>
      <c r="M93" s="8" t="s">
        <v>52</v>
      </c>
      <c r="N93" s="2" t="s">
        <v>325</v>
      </c>
      <c r="O93" s="2" t="s">
        <v>52</v>
      </c>
      <c r="P93" s="2" t="s">
        <v>52</v>
      </c>
      <c r="Q93" s="2" t="s">
        <v>294</v>
      </c>
      <c r="R93" s="2" t="s">
        <v>62</v>
      </c>
      <c r="S93" s="2" t="s">
        <v>63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326</v>
      </c>
      <c r="AV93" s="3">
        <v>62</v>
      </c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8" t="s">
        <v>83</v>
      </c>
      <c r="B95" s="9"/>
      <c r="C95" s="9"/>
      <c r="D95" s="9"/>
      <c r="E95" s="9"/>
      <c r="F95" s="11"/>
      <c r="G95" s="9"/>
      <c r="H95" s="11"/>
      <c r="I95" s="9"/>
      <c r="J95" s="11"/>
      <c r="K95" s="9"/>
      <c r="L95" s="11"/>
      <c r="M95" s="9"/>
      <c r="N95" t="s">
        <v>84</v>
      </c>
    </row>
    <row r="96" spans="1:48" ht="30" customHeight="1" x14ac:dyDescent="0.3">
      <c r="A96" s="8" t="s">
        <v>327</v>
      </c>
      <c r="B96" s="8" t="s">
        <v>52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3"/>
      <c r="O96" s="3"/>
      <c r="P96" s="3"/>
      <c r="Q96" s="2" t="s">
        <v>328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ht="30" customHeight="1" x14ac:dyDescent="0.3">
      <c r="A97" s="8" t="s">
        <v>329</v>
      </c>
      <c r="B97" s="8" t="s">
        <v>330</v>
      </c>
      <c r="C97" s="8" t="s">
        <v>72</v>
      </c>
      <c r="D97" s="9">
        <v>33</v>
      </c>
      <c r="E97" s="11"/>
      <c r="F97" s="11"/>
      <c r="G97" s="11"/>
      <c r="H97" s="11"/>
      <c r="I97" s="11"/>
      <c r="J97" s="11"/>
      <c r="K97" s="11"/>
      <c r="L97" s="11"/>
      <c r="M97" s="8" t="s">
        <v>52</v>
      </c>
      <c r="N97" s="2" t="s">
        <v>331</v>
      </c>
      <c r="O97" s="2" t="s">
        <v>52</v>
      </c>
      <c r="P97" s="2" t="s">
        <v>52</v>
      </c>
      <c r="Q97" s="2" t="s">
        <v>328</v>
      </c>
      <c r="R97" s="2" t="s">
        <v>62</v>
      </c>
      <c r="S97" s="2" t="s">
        <v>63</v>
      </c>
      <c r="T97" s="2" t="s">
        <v>63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332</v>
      </c>
      <c r="AV97" s="3">
        <v>64</v>
      </c>
    </row>
    <row r="98" spans="1:48" ht="30" customHeight="1" x14ac:dyDescent="0.3">
      <c r="A98" s="8" t="s">
        <v>333</v>
      </c>
      <c r="B98" s="8" t="s">
        <v>334</v>
      </c>
      <c r="C98" s="8" t="s">
        <v>72</v>
      </c>
      <c r="D98" s="9">
        <v>40</v>
      </c>
      <c r="E98" s="11"/>
      <c r="F98" s="11"/>
      <c r="G98" s="11"/>
      <c r="H98" s="11"/>
      <c r="I98" s="11"/>
      <c r="J98" s="11"/>
      <c r="K98" s="11"/>
      <c r="L98" s="11"/>
      <c r="M98" s="8" t="s">
        <v>52</v>
      </c>
      <c r="N98" s="2" t="s">
        <v>335</v>
      </c>
      <c r="O98" s="2" t="s">
        <v>52</v>
      </c>
      <c r="P98" s="2" t="s">
        <v>52</v>
      </c>
      <c r="Q98" s="2" t="s">
        <v>328</v>
      </c>
      <c r="R98" s="2" t="s">
        <v>62</v>
      </c>
      <c r="S98" s="2" t="s">
        <v>63</v>
      </c>
      <c r="T98" s="2" t="s">
        <v>63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336</v>
      </c>
      <c r="AV98" s="3">
        <v>65</v>
      </c>
    </row>
    <row r="99" spans="1:48" ht="30" customHeight="1" x14ac:dyDescent="0.3">
      <c r="A99" s="8" t="s">
        <v>337</v>
      </c>
      <c r="B99" s="8" t="s">
        <v>52</v>
      </c>
      <c r="C99" s="8" t="s">
        <v>72</v>
      </c>
      <c r="D99" s="9">
        <v>33</v>
      </c>
      <c r="E99" s="11"/>
      <c r="F99" s="11"/>
      <c r="G99" s="11"/>
      <c r="H99" s="11"/>
      <c r="I99" s="11"/>
      <c r="J99" s="11"/>
      <c r="K99" s="11"/>
      <c r="L99" s="11"/>
      <c r="M99" s="8" t="s">
        <v>52</v>
      </c>
      <c r="N99" s="2" t="s">
        <v>338</v>
      </c>
      <c r="O99" s="2" t="s">
        <v>52</v>
      </c>
      <c r="P99" s="2" t="s">
        <v>52</v>
      </c>
      <c r="Q99" s="2" t="s">
        <v>328</v>
      </c>
      <c r="R99" s="2" t="s">
        <v>62</v>
      </c>
      <c r="S99" s="2" t="s">
        <v>63</v>
      </c>
      <c r="T99" s="2" t="s">
        <v>63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339</v>
      </c>
      <c r="AV99" s="3">
        <v>66</v>
      </c>
    </row>
    <row r="100" spans="1:48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48" ht="30" customHeight="1" x14ac:dyDescent="0.3">
      <c r="A101" s="8" t="s">
        <v>83</v>
      </c>
      <c r="B101" s="9"/>
      <c r="C101" s="9"/>
      <c r="D101" s="9"/>
      <c r="E101" s="9"/>
      <c r="F101" s="11"/>
      <c r="G101" s="9"/>
      <c r="H101" s="11"/>
      <c r="I101" s="9"/>
      <c r="J101" s="11"/>
      <c r="K101" s="9"/>
      <c r="L101" s="11"/>
      <c r="M101" s="9"/>
      <c r="N101" t="s">
        <v>84</v>
      </c>
    </row>
    <row r="102" spans="1:48" ht="30" customHeight="1" x14ac:dyDescent="0.3">
      <c r="A102" s="8" t="s">
        <v>340</v>
      </c>
      <c r="B102" s="8" t="s">
        <v>52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3"/>
      <c r="O102" s="3"/>
      <c r="P102" s="3"/>
      <c r="Q102" s="2" t="s">
        <v>341</v>
      </c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 spans="1:48" ht="30" customHeight="1" x14ac:dyDescent="0.3">
      <c r="A103" s="8" t="s">
        <v>343</v>
      </c>
      <c r="B103" s="8" t="s">
        <v>344</v>
      </c>
      <c r="C103" s="8" t="s">
        <v>111</v>
      </c>
      <c r="D103" s="9">
        <v>0.41</v>
      </c>
      <c r="E103" s="11"/>
      <c r="F103" s="11"/>
      <c r="G103" s="11"/>
      <c r="H103" s="11"/>
      <c r="I103" s="11"/>
      <c r="J103" s="11"/>
      <c r="K103" s="11"/>
      <c r="L103" s="11"/>
      <c r="M103" s="8" t="s">
        <v>52</v>
      </c>
      <c r="N103" s="2" t="s">
        <v>345</v>
      </c>
      <c r="O103" s="2" t="s">
        <v>52</v>
      </c>
      <c r="P103" s="2" t="s">
        <v>52</v>
      </c>
      <c r="Q103" s="2" t="s">
        <v>341</v>
      </c>
      <c r="R103" s="2" t="s">
        <v>63</v>
      </c>
      <c r="S103" s="2" t="s">
        <v>63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346</v>
      </c>
      <c r="AV103" s="3">
        <v>68</v>
      </c>
    </row>
    <row r="104" spans="1:48" ht="30" customHeight="1" x14ac:dyDescent="0.3">
      <c r="A104" s="8" t="s">
        <v>347</v>
      </c>
      <c r="B104" s="8" t="s">
        <v>348</v>
      </c>
      <c r="C104" s="8" t="s">
        <v>111</v>
      </c>
      <c r="D104" s="9">
        <v>0.41</v>
      </c>
      <c r="E104" s="11"/>
      <c r="F104" s="11"/>
      <c r="G104" s="11"/>
      <c r="H104" s="11"/>
      <c r="I104" s="11"/>
      <c r="J104" s="11"/>
      <c r="K104" s="11"/>
      <c r="L104" s="11"/>
      <c r="M104" s="8" t="s">
        <v>52</v>
      </c>
      <c r="N104" s="2" t="s">
        <v>349</v>
      </c>
      <c r="O104" s="2" t="s">
        <v>52</v>
      </c>
      <c r="P104" s="2" t="s">
        <v>52</v>
      </c>
      <c r="Q104" s="2" t="s">
        <v>341</v>
      </c>
      <c r="R104" s="2" t="s">
        <v>63</v>
      </c>
      <c r="S104" s="2" t="s">
        <v>63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350</v>
      </c>
      <c r="AV104" s="3">
        <v>74</v>
      </c>
    </row>
    <row r="105" spans="1:48" ht="30" customHeight="1" x14ac:dyDescent="0.3">
      <c r="A105" s="8" t="s">
        <v>351</v>
      </c>
      <c r="B105" s="8" t="s">
        <v>352</v>
      </c>
      <c r="C105" s="8" t="s">
        <v>156</v>
      </c>
      <c r="D105" s="9">
        <v>9</v>
      </c>
      <c r="E105" s="11"/>
      <c r="F105" s="11"/>
      <c r="G105" s="11"/>
      <c r="H105" s="11"/>
      <c r="I105" s="11"/>
      <c r="J105" s="11"/>
      <c r="K105" s="11"/>
      <c r="L105" s="11"/>
      <c r="M105" s="8" t="s">
        <v>52</v>
      </c>
      <c r="N105" s="2" t="s">
        <v>353</v>
      </c>
      <c r="O105" s="2" t="s">
        <v>52</v>
      </c>
      <c r="P105" s="2" t="s">
        <v>52</v>
      </c>
      <c r="Q105" s="2" t="s">
        <v>341</v>
      </c>
      <c r="R105" s="2" t="s">
        <v>63</v>
      </c>
      <c r="S105" s="2" t="s">
        <v>63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354</v>
      </c>
      <c r="AV105" s="3">
        <v>75</v>
      </c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8" t="s">
        <v>83</v>
      </c>
      <c r="B107" s="9"/>
      <c r="C107" s="9"/>
      <c r="D107" s="9"/>
      <c r="E107" s="9"/>
      <c r="F107" s="11"/>
      <c r="G107" s="9"/>
      <c r="H107" s="11"/>
      <c r="I107" s="9"/>
      <c r="J107" s="11"/>
      <c r="K107" s="9"/>
      <c r="L107" s="11"/>
      <c r="M107" s="9"/>
      <c r="N107" t="s">
        <v>84</v>
      </c>
    </row>
    <row r="108" spans="1:48" ht="30" customHeight="1" x14ac:dyDescent="0.3">
      <c r="A108" s="8" t="s">
        <v>357</v>
      </c>
      <c r="B108" s="8" t="s">
        <v>52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3"/>
      <c r="O108" s="3"/>
      <c r="P108" s="3"/>
      <c r="Q108" s="2" t="s">
        <v>358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8" t="s">
        <v>359</v>
      </c>
      <c r="B109" s="8" t="s">
        <v>52</v>
      </c>
      <c r="C109" s="8" t="s">
        <v>167</v>
      </c>
      <c r="D109" s="9">
        <v>1</v>
      </c>
      <c r="E109" s="11"/>
      <c r="F109" s="11"/>
      <c r="G109" s="11"/>
      <c r="H109" s="11"/>
      <c r="I109" s="11"/>
      <c r="J109" s="11"/>
      <c r="K109" s="11"/>
      <c r="L109" s="11"/>
      <c r="M109" s="8" t="s">
        <v>52</v>
      </c>
      <c r="N109" s="2" t="s">
        <v>360</v>
      </c>
      <c r="O109" s="2" t="s">
        <v>52</v>
      </c>
      <c r="P109" s="2" t="s">
        <v>52</v>
      </c>
      <c r="Q109" s="2" t="s">
        <v>358</v>
      </c>
      <c r="R109" s="2" t="s">
        <v>63</v>
      </c>
      <c r="S109" s="2" t="s">
        <v>63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361</v>
      </c>
      <c r="AV109" s="3">
        <v>71</v>
      </c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8" t="s">
        <v>83</v>
      </c>
      <c r="B111" s="9"/>
      <c r="C111" s="9"/>
      <c r="D111" s="9"/>
      <c r="E111" s="9"/>
      <c r="F111" s="11"/>
      <c r="G111" s="9"/>
      <c r="H111" s="11"/>
      <c r="I111" s="9"/>
      <c r="J111" s="11"/>
      <c r="K111" s="9"/>
      <c r="L111" s="11"/>
      <c r="M111" s="9"/>
      <c r="N111" t="s">
        <v>84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3" manualBreakCount="13">
    <brk id="11" max="16383" man="1"/>
    <brk id="17" max="16383" man="1"/>
    <brk id="35" max="16383" man="1"/>
    <brk id="40" max="16383" man="1"/>
    <brk id="46" max="16383" man="1"/>
    <brk id="60" max="16383" man="1"/>
    <brk id="66" max="16383" man="1"/>
    <brk id="76" max="16383" man="1"/>
    <brk id="83" max="16383" man="1"/>
    <brk id="95" max="16383" man="1"/>
    <brk id="101" max="16383" man="1"/>
    <brk id="107" max="16383" man="1"/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master</cp:lastModifiedBy>
  <cp:lastPrinted>2022-09-19T05:45:16Z</cp:lastPrinted>
  <dcterms:created xsi:type="dcterms:W3CDTF">2022-09-19T05:40:51Z</dcterms:created>
  <dcterms:modified xsi:type="dcterms:W3CDTF">2022-09-27T00:51:24Z</dcterms:modified>
</cp:coreProperties>
</file>