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.공사 및 건물\11.기숙사 및 식당 환경개선 공사_180823\02.학생식당 및 주방 환경개선 공사\02.분야별 공고 서류\03. 정보통신\"/>
    </mc:Choice>
  </mc:AlternateContent>
  <bookViews>
    <workbookView xWindow="15" yWindow="32760" windowWidth="15165" windowHeight="8895" tabRatio="724" activeTab="2"/>
  </bookViews>
  <sheets>
    <sheet name="원가" sheetId="3" r:id="rId1"/>
    <sheet name="총괄표" sheetId="11" r:id="rId2"/>
    <sheet name="내역서" sheetId="10" r:id="rId3"/>
    <sheet name="겉표지" sheetId="1" state="hidden" r:id="rId4"/>
    <sheet name="표지" sheetId="2" state="hidden" r:id="rId5"/>
    <sheet name="합산자재" sheetId="6" state="hidden" r:id="rId6"/>
    <sheet name="사용설명" sheetId="14" state="hidden" r:id="rId7"/>
  </sheets>
  <definedNames>
    <definedName name="_xlnm.Print_Area" localSheetId="3">겉표지!$A$1:$I$49</definedName>
    <definedName name="_xlnm.Print_Area" localSheetId="2">내역서!$A$1:$Q$29</definedName>
    <definedName name="_xlnm.Print_Area" localSheetId="0">원가!$A$1:$E$36</definedName>
    <definedName name="_xlnm.Print_Area" localSheetId="1">총괄표!$A$1:$Q$55</definedName>
    <definedName name="_xlnm.Print_Area" localSheetId="4">표지!$A$1:$K$45</definedName>
    <definedName name="_xlnm.Print_Titles" localSheetId="2">내역서!$1:$3</definedName>
    <definedName name="_xlnm.Print_Titles" localSheetId="1">총괄표!$1:$3</definedName>
    <definedName name="_xlnm.Print_Titles" localSheetId="5">합산자재!$1:$3</definedName>
  </definedNames>
  <calcPr calcId="152511"/>
</workbook>
</file>

<file path=xl/calcChain.xml><?xml version="1.0" encoding="utf-8"?>
<calcChain xmlns="http://schemas.openxmlformats.org/spreadsheetml/2006/main">
  <c r="O29" i="11" l="1"/>
  <c r="O55" i="11"/>
  <c r="I9" i="6"/>
  <c r="I10" i="6"/>
  <c r="I11" i="6"/>
  <c r="L11" i="6" s="1"/>
  <c r="I12" i="6"/>
  <c r="L12" i="6" s="1"/>
  <c r="L9" i="6" l="1"/>
  <c r="L10" i="6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N32" i="2"/>
  <c r="N33" i="2"/>
  <c r="N34" i="2"/>
  <c r="N35" i="2"/>
  <c r="N36" i="2"/>
  <c r="N37" i="2"/>
  <c r="N18" i="2"/>
  <c r="N19" i="2"/>
  <c r="N40" i="2" s="1"/>
  <c r="F40" i="2" s="1"/>
  <c r="C15" i="2" s="1"/>
  <c r="N20" i="2"/>
  <c r="N21" i="2"/>
  <c r="N22" i="2"/>
  <c r="N23" i="2"/>
  <c r="N24" i="2"/>
  <c r="N25" i="2"/>
  <c r="N26" i="2"/>
  <c r="N27" i="2"/>
  <c r="N28" i="2"/>
  <c r="N29" i="2"/>
  <c r="N30" i="2"/>
  <c r="N31" i="2"/>
  <c r="N38" i="2"/>
  <c r="N39" i="2"/>
  <c r="H5" i="6" l="1"/>
  <c r="H8" i="6"/>
  <c r="L8" i="6" s="1"/>
  <c r="H6" i="6"/>
  <c r="H4" i="6"/>
  <c r="H7" i="6"/>
  <c r="L6" i="6" l="1"/>
  <c r="L4" i="6"/>
  <c r="L7" i="6"/>
  <c r="L5" i="6"/>
  <c r="AC5" i="10" l="1"/>
  <c r="AC8" i="10"/>
  <c r="AE13" i="10"/>
  <c r="AE14" i="10"/>
  <c r="AC11" i="10" l="1"/>
  <c r="AB5" i="10"/>
  <c r="AB6" i="10" s="1"/>
  <c r="N55" i="11"/>
  <c r="N29" i="11" s="1"/>
  <c r="AE12" i="10" l="1"/>
  <c r="AE16" i="10" s="1"/>
  <c r="AC16" i="10" s="1"/>
  <c r="AD16" i="10"/>
  <c r="L55" i="11"/>
  <c r="L29" i="11" s="1"/>
  <c r="AD11" i="10" l="1"/>
  <c r="P55" i="11" l="1"/>
  <c r="I55" i="11"/>
  <c r="I29" i="11" l="1"/>
  <c r="P29" i="11"/>
</calcChain>
</file>

<file path=xl/sharedStrings.xml><?xml version="1.0" encoding="utf-8"?>
<sst xmlns="http://schemas.openxmlformats.org/spreadsheetml/2006/main" count="368" uniqueCount="205">
  <si>
    <t>내  용</t>
    <phoneticPr fontId="2" type="noConversion"/>
  </si>
  <si>
    <t>단위</t>
    <phoneticPr fontId="2" type="noConversion"/>
  </si>
  <si>
    <t>수량</t>
    <phoneticPr fontId="2" type="noConversion"/>
  </si>
  <si>
    <t>見 積 書</t>
    <phoneticPr fontId="2" type="noConversion"/>
  </si>
  <si>
    <t xml:space="preserve"> </t>
    <phoneticPr fontId="2" type="noConversion"/>
  </si>
  <si>
    <t>件    名: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</si>
  <si>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</si>
  <si>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</si>
  <si>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</si>
  <si>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</si>
  <si>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계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</si>
  <si>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</si>
  <si>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</si>
  <si>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</si>
  <si>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</si>
  <si>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</si>
  <si>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</si>
  <si>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</si>
  <si>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</si>
  <si>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</si>
  <si>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</si>
  <si>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</si>
  <si>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</si>
  <si>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</si>
  <si>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</si>
  <si>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</si>
  <si>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</si>
  <si>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</si>
  <si>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</si>
  <si>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</si>
  <si>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</si>
  <si>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</si>
  <si>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</si>
  <si>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</si>
  <si>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</si>
  <si>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</si>
  <si>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</si>
  <si>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</si>
  <si>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</si>
  <si>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</si>
  <si>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</si>
  <si>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</si>
  <si>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</si>
  <si>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>이지테크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</si>
  <si>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</si>
  <si>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</si>
  <si>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</si>
  <si>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</si>
  <si>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</si>
  <si>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</si>
  <si>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</si>
  <si>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</si>
  <si>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</si>
  <si>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</si>
  <si>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</si>
  <si>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</si>
  <si>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</si>
  <si>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</si>
  <si>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</si>
  <si>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</si>
  <si>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</si>
  <si>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</si>
  <si>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</si>
  <si>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</si>
  <si>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</si>
  <si>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</si>
  <si>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</si>
  <si>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</si>
  <si>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</si>
  <si>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</si>
  <si>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</si>
  <si>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</si>
  <si>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</si>
  <si>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</si>
  <si>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</si>
  <si>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</si>
  <si>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</si>
  <si>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 xml:space="preserve"> 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</si>
  <si>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</si>
  <si>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</si>
  <si>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</si>
  <si>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</si>
  <si>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</si>
  <si>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</si>
  <si>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</si>
  <si>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</si>
  <si>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</si>
  <si>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</si>
  <si>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</si>
  <si>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</si>
  <si>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</si>
  <si>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</si>
  <si>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</si>
  <si>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</si>
  <si>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</si>
  <si>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</si>
  <si>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</si>
  <si>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</si>
  <si>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</si>
  <si>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</si>
  <si>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</si>
  <si>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</si>
  <si>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</si>
  <si>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일반배관재</t>
    <phoneticPr fontId="2" type="noConversion"/>
  </si>
  <si>
    <t>CD배관재</t>
    <phoneticPr fontId="2" type="noConversion"/>
  </si>
  <si>
    <t>연속견적가로형식</t>
  </si>
  <si>
    <t>1-1.정보통신및방송설비공사</t>
  </si>
  <si>
    <t>3913170620034966</t>
  </si>
  <si>
    <t>경질비닐전선관(노출)</t>
  </si>
  <si>
    <t>HI 22 mm</t>
  </si>
  <si>
    <t>M</t>
  </si>
  <si>
    <t>3912130610035778</t>
  </si>
  <si>
    <t>스위치박스</t>
  </si>
  <si>
    <t>1 개용 54 mm</t>
  </si>
  <si>
    <t>개</t>
  </si>
  <si>
    <t>2612160921650753</t>
  </si>
  <si>
    <t>UTP 케이블</t>
  </si>
  <si>
    <t>Cat.6 0.5mm 4P</t>
  </si>
  <si>
    <t>3912140620937660</t>
  </si>
  <si>
    <t>모듈라짹</t>
  </si>
  <si>
    <t>매입용, Cat.6 5구</t>
  </si>
  <si>
    <t>5216151220173737</t>
  </si>
  <si>
    <t>스 피 커</t>
  </si>
  <si>
    <t>천정형(3W) 원형</t>
  </si>
  <si>
    <t>L001010101000086</t>
  </si>
  <si>
    <t>노 무 비</t>
  </si>
  <si>
    <t>통신내선공</t>
  </si>
  <si>
    <t>인</t>
  </si>
  <si>
    <t>L001010101000089</t>
  </si>
  <si>
    <t>통신케이블공</t>
  </si>
  <si>
    <t>L001010101000087</t>
  </si>
  <si>
    <t>통신설비공</t>
  </si>
  <si>
    <t>L001010101000075</t>
  </si>
  <si>
    <t>내선전공</t>
  </si>
  <si>
    <t>[ KDI대학원기숙사및식당환경개선공사 ] - 합산자재목록</t>
  </si>
  <si>
    <t>59751467023</t>
  </si>
  <si>
    <t>59753777102</t>
  </si>
  <si>
    <t>61452167502</t>
  </si>
  <si>
    <t>58051750205</t>
  </si>
  <si>
    <t>MM300040719</t>
  </si>
  <si>
    <t>56900017113</t>
  </si>
  <si>
    <t>56900017116</t>
  </si>
  <si>
    <t>56900017114</t>
  </si>
  <si>
    <t>56900017016</t>
  </si>
  <si>
    <t>29</t>
  </si>
  <si>
    <t>0101</t>
  </si>
  <si>
    <t>1.통신공사::1-1.정보통신및방송설비공사</t>
  </si>
  <si>
    <t>공종줄</t>
    <phoneticPr fontId="2" type="noConversion"/>
  </si>
  <si>
    <t>A0500000000</t>
  </si>
  <si>
    <t>RENT000000000002</t>
  </si>
  <si>
    <t>[ 배관 부속재 ]</t>
  </si>
  <si>
    <t>전선관의 15 %</t>
  </si>
  <si>
    <t>식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</si>
  <si>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</si>
  <si>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</si>
  <si>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</si>
  <si>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</si>
  <si>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</si>
  <si>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</si>
  <si>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</si>
  <si>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</si>
  <si>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합계줄</t>
  </si>
  <si>
    <t>( 합       계 )</t>
  </si>
  <si>
    <t>01</t>
  </si>
  <si>
    <t>1.통신공사</t>
  </si>
  <si>
    <t>Total</t>
  </si>
  <si>
    <t>55</t>
  </si>
  <si>
    <t>아래와 같이 見積書를 제출합니다.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</si>
  <si>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</si>
  <si>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</si>
  <si>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2018년 11월 12일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</si>
  <si>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</si>
  <si>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</si>
  <si>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</si>
  <si>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</si>
  <si>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</si>
  <si>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</si>
  <si>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</si>
  <si>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</si>
  <si>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</si>
  <si>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</si>
  <si>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7.9 %</t>
  </si>
  <si>
    <t>산 재 보 험 료</t>
    <phoneticPr fontId="2" type="noConversion"/>
  </si>
  <si>
    <t>(노무비) * 4.05 %</t>
  </si>
  <si>
    <t>고 용 보 험 료</t>
    <phoneticPr fontId="2" type="noConversion"/>
  </si>
  <si>
    <t>(노무비) * 0.87 %</t>
  </si>
  <si>
    <t>기  타  경  비</t>
    <phoneticPr fontId="2" type="noConversion"/>
  </si>
  <si>
    <t>일 반 관 리 비</t>
    <phoneticPr fontId="2" type="noConversion"/>
  </si>
  <si>
    <t>(재료+노무+경비) * 6 %</t>
  </si>
  <si>
    <t>이          윤</t>
    <phoneticPr fontId="2" type="noConversion"/>
  </si>
  <si>
    <t>( 총  원  가 )</t>
    <phoneticPr fontId="2" type="noConversion"/>
  </si>
  <si>
    <t>부 가 가 치 세</t>
    <phoneticPr fontId="2" type="noConversion"/>
  </si>
  <si>
    <t>[ 도 급 금 액 ]</t>
    <phoneticPr fontId="2" type="noConversion"/>
  </si>
  <si>
    <t>( 총      계 )</t>
    <phoneticPr fontId="2" type="noConversion"/>
  </si>
  <si>
    <t>(노무+경비+일반관리비) * 15 %</t>
    <phoneticPr fontId="2" type="noConversion"/>
  </si>
  <si>
    <t>(재료+노무) * 5.5 %</t>
    <phoneticPr fontId="2" type="noConversion"/>
  </si>
  <si>
    <t>건 강 보 험 료</t>
  </si>
  <si>
    <t>(직접 노무비) * 3.12 %</t>
  </si>
  <si>
    <t>연 금 보 험 료</t>
  </si>
  <si>
    <t>(직접 노무비) * 4.5 %</t>
  </si>
  <si>
    <t>노인장기요양보험</t>
  </si>
  <si>
    <t>(건강 보험료) * 7.38 %</t>
  </si>
  <si>
    <t>한국개발연구원 학생식당 및 주방 환경개선 공사(통신)</t>
    <phoneticPr fontId="2" type="noConversion"/>
  </si>
  <si>
    <t>[ 한국개발연구원 학생식당 및 주방 환경개선 공사(통신) ]</t>
    <phoneticPr fontId="2" type="noConversion"/>
  </si>
  <si>
    <t>한국개발연구원 학생식당 및 주방 환경개선 공사(통신)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</si>
</sst>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;\-#,###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굴림체"/>
      <family val="3"/>
      <charset val="129"/>
    </font>
    <font>
      <sz val="24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Border="1"/>
    <xf numFmtId="49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0" xfId="0" applyNumberFormat="1" applyFont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76" fontId="3" fillId="0" borderId="0" xfId="0" applyNumberFormat="1" applyFont="1" applyAlignment="1"/>
    <xf numFmtId="176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/>
    <xf numFmtId="176" fontId="3" fillId="0" borderId="0" xfId="0" applyNumberFormat="1" applyFont="1"/>
    <xf numFmtId="176" fontId="3" fillId="0" borderId="1" xfId="0" applyNumberFormat="1" applyFont="1" applyBorder="1"/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1" xfId="0" applyNumberFormat="1" applyFont="1" applyBorder="1"/>
    <xf numFmtId="0" fontId="13" fillId="3" borderId="1" xfId="0" applyFont="1" applyFill="1" applyBorder="1"/>
    <xf numFmtId="49" fontId="3" fillId="0" borderId="0" xfId="0" applyNumberFormat="1" applyFont="1" applyAlignment="1" applyProtection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176" fontId="3" fillId="0" borderId="1" xfId="0" applyNumberFormat="1" applyFont="1" applyBorder="1" applyAlignment="1">
      <alignment horizontal="center" vertical="center"/>
    </xf>
    <xf numFmtId="176" fontId="3" fillId="0" borderId="1" xfId="1" applyNumberFormat="1" applyFont="1" applyBorder="1"/>
    <xf numFmtId="0" fontId="3" fillId="0" borderId="1" xfId="0" applyFont="1" applyBorder="1" applyAlignment="1"/>
    <xf numFmtId="0" fontId="3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176" fontId="3" fillId="0" borderId="20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3" fillId="0" borderId="23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22" xfId="0" applyNumberFormat="1" applyFont="1" applyBorder="1" applyAlignment="1">
      <alignment horizontal="left" vertical="center" indent="2"/>
    </xf>
    <xf numFmtId="49" fontId="3" fillId="0" borderId="20" xfId="0" applyNumberFormat="1" applyFont="1" applyBorder="1" applyAlignment="1">
      <alignment horizontal="left" vertical="center" indent="2"/>
    </xf>
    <xf numFmtId="49" fontId="3" fillId="0" borderId="18" xfId="0" applyNumberFormat="1" applyFont="1" applyBorder="1" applyAlignment="1"/>
    <xf numFmtId="49" fontId="0" fillId="0" borderId="18" xfId="0" applyNumberFormat="1" applyBorder="1" applyAlignment="1"/>
    <xf numFmtId="49" fontId="3" fillId="0" borderId="24" xfId="0" applyNumberFormat="1" applyFont="1" applyBorder="1" applyAlignment="1"/>
    <xf numFmtId="0" fontId="0" fillId="0" borderId="25" xfId="0" applyBorder="1" applyAlignment="1"/>
    <xf numFmtId="0" fontId="0" fillId="0" borderId="28" xfId="0" applyBorder="1" applyAlignme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49" fontId="3" fillId="0" borderId="0" xfId="0" applyNumberFormat="1" applyFont="1" applyAlignment="1"/>
    <xf numFmtId="0" fontId="3" fillId="0" borderId="0" xfId="0" applyNumberFormat="1" applyFont="1" applyAlignment="1"/>
    <xf numFmtId="0" fontId="6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NumberFormat="1" applyFont="1" applyAlignment="1">
      <alignment horizontal="distributed"/>
    </xf>
    <xf numFmtId="176" fontId="3" fillId="0" borderId="24" xfId="0" applyNumberFormat="1" applyFont="1" applyBorder="1" applyAlignment="1">
      <alignment vertical="center"/>
    </xf>
    <xf numFmtId="176" fontId="3" fillId="0" borderId="28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3" fillId="0" borderId="29" xfId="0" applyNumberFormat="1" applyFont="1" applyBorder="1" applyAlignment="1">
      <alignment vertical="center"/>
    </xf>
    <xf numFmtId="176" fontId="3" fillId="0" borderId="30" xfId="0" applyNumberFormat="1" applyFont="1" applyBorder="1" applyAlignment="1">
      <alignment vertical="center"/>
    </xf>
    <xf numFmtId="49" fontId="3" fillId="0" borderId="33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34" xfId="0" applyNumberFormat="1" applyFont="1" applyBorder="1" applyAlignment="1">
      <alignment horizontal="left" vertical="center" indent="1"/>
    </xf>
    <xf numFmtId="49" fontId="3" fillId="0" borderId="23" xfId="0" applyNumberFormat="1" applyFont="1" applyBorder="1" applyAlignment="1">
      <alignment horizontal="left" vertical="center" indent="1"/>
    </xf>
    <xf numFmtId="49" fontId="3" fillId="0" borderId="35" xfId="0" applyNumberFormat="1" applyFont="1" applyBorder="1" applyAlignment="1">
      <alignment horizontal="left" vertical="center" indent="1"/>
    </xf>
    <xf numFmtId="49" fontId="3" fillId="0" borderId="0" xfId="0" applyNumberFormat="1" applyFont="1" applyBorder="1" applyAlignment="1">
      <alignment horizontal="left" vertical="center" indent="1"/>
    </xf>
    <xf numFmtId="49" fontId="3" fillId="0" borderId="36" xfId="0" applyNumberFormat="1" applyFont="1" applyBorder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left" vertical="center"/>
    </xf>
    <xf numFmtId="49" fontId="3" fillId="0" borderId="37" xfId="0" applyNumberFormat="1" applyFont="1" applyBorder="1" applyAlignment="1">
      <alignment horizontal="left" vertical="center" indent="1"/>
    </xf>
    <xf numFmtId="49" fontId="3" fillId="0" borderId="13" xfId="0" applyNumberFormat="1" applyFont="1" applyBorder="1" applyAlignment="1">
      <alignment horizontal="left" vertical="center" indent="1"/>
    </xf>
    <xf numFmtId="49" fontId="3" fillId="0" borderId="38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2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0" fontId="10" fillId="0" borderId="0" xfId="0" applyFont="1" applyBorder="1" applyAlignment="1">
      <alignment vertic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99" name="Line 5">
          <a:extLst>
            <a:ext uri="{FF2B5EF4-FFF2-40B4-BE49-F238E27FC236}">
              <a16:creationId xmlns="" xmlns:a16="http://schemas.microsoft.com/office/drawing/2014/main" id="{5CB1229A-4E41-42EB-9111-3E32AE0902B0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428" name="Line 9">
          <a:extLst>
            <a:ext uri="{FF2B5EF4-FFF2-40B4-BE49-F238E27FC236}">
              <a16:creationId xmlns="" xmlns:a16="http://schemas.microsoft.com/office/drawing/2014/main" id="{2A36830E-3660-49E2-81C3-923CBC8F26F1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429" name="Line 10">
          <a:extLst>
            <a:ext uri="{FF2B5EF4-FFF2-40B4-BE49-F238E27FC236}">
              <a16:creationId xmlns="" xmlns:a16="http://schemas.microsoft.com/office/drawing/2014/main" id="{481093D0-198D-4E9A-8CCB-0F72035EAD83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430" name="Line 11">
          <a:extLst>
            <a:ext uri="{FF2B5EF4-FFF2-40B4-BE49-F238E27FC236}">
              <a16:creationId xmlns="" xmlns:a16="http://schemas.microsoft.com/office/drawing/2014/main" id="{64EE7BBC-CFAA-4A5E-95BC-6A1E0FCD5CD3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431" name="Line 13">
          <a:extLst>
            <a:ext uri="{FF2B5EF4-FFF2-40B4-BE49-F238E27FC236}">
              <a16:creationId xmlns="" xmlns:a16="http://schemas.microsoft.com/office/drawing/2014/main" id="{39F2FE78-7E9C-4A18-A473-27EC0A473D06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432" name="Line 14">
          <a:extLst>
            <a:ext uri="{FF2B5EF4-FFF2-40B4-BE49-F238E27FC236}">
              <a16:creationId xmlns="" xmlns:a16="http://schemas.microsoft.com/office/drawing/2014/main" id="{8B752FFF-AAC0-40C1-879F-A0A10F963D81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433" name="Line 15">
          <a:extLst>
            <a:ext uri="{FF2B5EF4-FFF2-40B4-BE49-F238E27FC236}">
              <a16:creationId xmlns="" xmlns:a16="http://schemas.microsoft.com/office/drawing/2014/main" id="{7E6645DF-AD3B-4B1E-B6C1-BFAD19E1E789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434" name="Picture 36">
          <a:extLst>
            <a:ext uri="{FF2B5EF4-FFF2-40B4-BE49-F238E27FC236}">
              <a16:creationId xmlns="" xmlns:a16="http://schemas.microsoft.com/office/drawing/2014/main" id="{558F2F68-C19D-4DEB-B448-3A09DF22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435" name="Picture 43">
          <a:extLst>
            <a:ext uri="{FF2B5EF4-FFF2-40B4-BE49-F238E27FC236}">
              <a16:creationId xmlns="" xmlns:a16="http://schemas.microsoft.com/office/drawing/2014/main" id="{8EA1306E-0226-4171-A2C4-56BBBB5A4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313" name="Rectangle 7">
          <a:extLst>
            <a:ext uri="{FF2B5EF4-FFF2-40B4-BE49-F238E27FC236}">
              <a16:creationId xmlns="" xmlns:a16="http://schemas.microsoft.com/office/drawing/2014/main" id="{A69B0E18-3F15-4CDD-A1D4-2520BAB9DC09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314" name="Picture 8" descr="행높이팝업">
          <a:extLst>
            <a:ext uri="{FF2B5EF4-FFF2-40B4-BE49-F238E27FC236}">
              <a16:creationId xmlns="" xmlns:a16="http://schemas.microsoft.com/office/drawing/2014/main" id="{A8469D91-8473-4D00-BB06-A8F537166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315" name="Picture 9" descr="행높이">
          <a:extLst>
            <a:ext uri="{FF2B5EF4-FFF2-40B4-BE49-F238E27FC236}">
              <a16:creationId xmlns="" xmlns:a16="http://schemas.microsoft.com/office/drawing/2014/main" id="{22C01628-99CC-4ECF-A59C-C47DFD4D0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Normal="100" workbookViewId="0">
      <selection activeCell="E21" sqref="E21"/>
    </sheetView>
  </sheetViews>
  <sheetFormatPr defaultRowHeight="13.5" x14ac:dyDescent="0.15"/>
  <cols>
    <col min="1" max="1" width="3.21875" style="2" customWidth="1"/>
    <col min="2" max="2" width="3.44140625" style="2" customWidth="1"/>
    <col min="3" max="3" width="25.33203125" style="2" customWidth="1"/>
    <col min="4" max="4" width="22" style="51" customWidth="1"/>
    <col min="5" max="5" width="56.5546875" style="2" customWidth="1"/>
    <col min="6" max="6" width="8.77734375" style="2" hidden="1" customWidth="1"/>
    <col min="7" max="7" width="8.88671875" style="2" hidden="1" customWidth="1"/>
    <col min="8" max="8" width="14.33203125" style="51" customWidth="1"/>
    <col min="9" max="16384" width="8.88671875" style="2"/>
  </cols>
  <sheetData>
    <row r="1" spans="1:7" ht="31.5" x14ac:dyDescent="0.15">
      <c r="A1" s="78" t="s">
        <v>6</v>
      </c>
      <c r="B1" s="78"/>
      <c r="C1" s="78"/>
      <c r="D1" s="78"/>
      <c r="E1" s="78"/>
    </row>
    <row r="2" spans="1:7" ht="24.75" customHeight="1" x14ac:dyDescent="0.15"/>
    <row r="3" spans="1:7" ht="14.25" thickBot="1" x14ac:dyDescent="0.2">
      <c r="A3" s="79" t="s">
        <v>75</v>
      </c>
      <c r="B3" s="79"/>
      <c r="C3" s="74" t="s">
        <v>202</v>
      </c>
      <c r="D3" s="74"/>
      <c r="E3" s="12"/>
    </row>
    <row r="4" spans="1:7" ht="21.75" customHeight="1" thickBot="1" x14ac:dyDescent="0.2">
      <c r="A4" s="80" t="s">
        <v>7</v>
      </c>
      <c r="B4" s="81"/>
      <c r="C4" s="13" t="s">
        <v>8</v>
      </c>
      <c r="D4" s="46" t="s">
        <v>9</v>
      </c>
      <c r="E4" s="14" t="s">
        <v>27</v>
      </c>
      <c r="F4" s="2" t="s">
        <v>4</v>
      </c>
    </row>
    <row r="5" spans="1:7" ht="14.1" customHeight="1" x14ac:dyDescent="0.15">
      <c r="A5" s="15"/>
      <c r="B5" s="75" t="s">
        <v>28</v>
      </c>
      <c r="C5" s="16" t="s">
        <v>176</v>
      </c>
      <c r="D5" s="52"/>
      <c r="E5" s="17"/>
      <c r="G5" s="2" t="s">
        <v>4</v>
      </c>
    </row>
    <row r="6" spans="1:7" ht="14.1" customHeight="1" x14ac:dyDescent="0.15">
      <c r="A6" s="15"/>
      <c r="B6" s="75"/>
      <c r="C6" s="18" t="s">
        <v>177</v>
      </c>
      <c r="D6" s="53"/>
      <c r="E6" s="19"/>
    </row>
    <row r="7" spans="1:7" ht="14.1" customHeight="1" x14ac:dyDescent="0.15">
      <c r="A7" s="15" t="s">
        <v>4</v>
      </c>
      <c r="B7" s="76"/>
      <c r="C7" s="18" t="s">
        <v>178</v>
      </c>
      <c r="D7" s="53"/>
      <c r="E7" s="19"/>
    </row>
    <row r="8" spans="1:7" ht="14.1" customHeight="1" x14ac:dyDescent="0.15">
      <c r="A8" s="20" t="s">
        <v>29</v>
      </c>
      <c r="B8" s="77" t="s">
        <v>30</v>
      </c>
      <c r="C8" s="18" t="s">
        <v>179</v>
      </c>
      <c r="D8" s="53"/>
      <c r="E8" s="19"/>
    </row>
    <row r="9" spans="1:7" ht="14.1" customHeight="1" x14ac:dyDescent="0.15">
      <c r="A9" s="15"/>
      <c r="B9" s="75"/>
      <c r="C9" s="18" t="s">
        <v>180</v>
      </c>
      <c r="D9" s="53"/>
      <c r="E9" s="19" t="s">
        <v>181</v>
      </c>
    </row>
    <row r="10" spans="1:7" ht="14.1" customHeight="1" x14ac:dyDescent="0.15">
      <c r="A10" s="15"/>
      <c r="B10" s="76"/>
      <c r="C10" s="18" t="s">
        <v>178</v>
      </c>
      <c r="D10" s="53"/>
      <c r="E10" s="19"/>
    </row>
    <row r="11" spans="1:7" ht="14.1" customHeight="1" x14ac:dyDescent="0.15">
      <c r="A11" s="15" t="s">
        <v>4</v>
      </c>
      <c r="B11" s="21"/>
      <c r="C11" s="18" t="s">
        <v>182</v>
      </c>
      <c r="D11" s="53"/>
      <c r="E11" s="19" t="s">
        <v>183</v>
      </c>
    </row>
    <row r="12" spans="1:7" ht="14.1" customHeight="1" x14ac:dyDescent="0.15">
      <c r="A12" s="15"/>
      <c r="B12" s="21"/>
      <c r="C12" s="18" t="s">
        <v>184</v>
      </c>
      <c r="D12" s="73"/>
      <c r="E12" s="19" t="s">
        <v>185</v>
      </c>
    </row>
    <row r="13" spans="1:7" ht="14.1" customHeight="1" x14ac:dyDescent="0.15">
      <c r="A13" s="20" t="s">
        <v>31</v>
      </c>
      <c r="B13" s="54"/>
      <c r="C13" s="18" t="s">
        <v>186</v>
      </c>
      <c r="D13" s="73"/>
      <c r="E13" s="19" t="s">
        <v>195</v>
      </c>
    </row>
    <row r="14" spans="1:7" ht="14.1" customHeight="1" x14ac:dyDescent="0.15">
      <c r="A14" s="15"/>
      <c r="B14" s="22" t="s">
        <v>32</v>
      </c>
      <c r="C14" s="18" t="s">
        <v>196</v>
      </c>
      <c r="D14" s="73"/>
      <c r="E14" s="19" t="s">
        <v>197</v>
      </c>
    </row>
    <row r="15" spans="1:7" ht="14.1" customHeight="1" x14ac:dyDescent="0.15">
      <c r="A15" s="15" t="s">
        <v>4</v>
      </c>
      <c r="B15" s="21"/>
      <c r="C15" s="18" t="s">
        <v>198</v>
      </c>
      <c r="D15" s="73"/>
      <c r="E15" s="19" t="s">
        <v>199</v>
      </c>
    </row>
    <row r="16" spans="1:7" ht="14.1" customHeight="1" x14ac:dyDescent="0.15">
      <c r="A16" s="15"/>
      <c r="B16" s="21"/>
      <c r="C16" s="18" t="s">
        <v>200</v>
      </c>
      <c r="D16" s="73"/>
      <c r="E16" s="19" t="s">
        <v>201</v>
      </c>
    </row>
    <row r="17" spans="1:5" ht="14.1" customHeight="1" x14ac:dyDescent="0.15">
      <c r="A17" s="15"/>
      <c r="B17" s="21"/>
      <c r="C17" s="18" t="s">
        <v>4</v>
      </c>
      <c r="D17" s="53"/>
      <c r="E17" s="19"/>
    </row>
    <row r="18" spans="1:5" ht="14.1" customHeight="1" x14ac:dyDescent="0.15">
      <c r="A18" s="20" t="s">
        <v>33</v>
      </c>
      <c r="B18" s="21"/>
      <c r="C18" s="18" t="s">
        <v>4</v>
      </c>
      <c r="D18" s="53"/>
      <c r="E18" s="19"/>
    </row>
    <row r="19" spans="1:5" ht="14.1" customHeight="1" x14ac:dyDescent="0.15">
      <c r="A19" s="15" t="s">
        <v>4</v>
      </c>
      <c r="B19" s="22" t="s">
        <v>4</v>
      </c>
      <c r="C19" s="18" t="s">
        <v>4</v>
      </c>
      <c r="D19" s="53"/>
      <c r="E19" s="19"/>
    </row>
    <row r="20" spans="1:5" ht="14.1" customHeight="1" x14ac:dyDescent="0.15">
      <c r="A20" s="15"/>
      <c r="B20" s="54"/>
      <c r="C20" s="18" t="s">
        <v>4</v>
      </c>
      <c r="D20" s="53"/>
      <c r="E20" s="19"/>
    </row>
    <row r="21" spans="1:5" ht="14.1" customHeight="1" x14ac:dyDescent="0.15">
      <c r="A21" s="15"/>
      <c r="B21" s="21"/>
      <c r="C21" s="18" t="s">
        <v>4</v>
      </c>
      <c r="D21" s="53"/>
      <c r="E21" s="19"/>
    </row>
    <row r="22" spans="1:5" ht="14.1" customHeight="1" x14ac:dyDescent="0.15">
      <c r="A22" s="15"/>
      <c r="B22" s="22" t="s">
        <v>34</v>
      </c>
      <c r="C22" s="18" t="s">
        <v>4</v>
      </c>
      <c r="D22" s="53"/>
      <c r="E22" s="19"/>
    </row>
    <row r="23" spans="1:5" ht="14.1" customHeight="1" x14ac:dyDescent="0.15">
      <c r="A23" s="20" t="s">
        <v>34</v>
      </c>
      <c r="B23" s="21"/>
      <c r="C23" s="18" t="s">
        <v>4</v>
      </c>
      <c r="D23" s="53"/>
      <c r="E23" s="19"/>
    </row>
    <row r="24" spans="1:5" ht="14.1" customHeight="1" x14ac:dyDescent="0.15">
      <c r="A24" s="15"/>
      <c r="B24" s="21"/>
      <c r="C24" s="18" t="s">
        <v>4</v>
      </c>
      <c r="D24" s="53"/>
      <c r="E24" s="19"/>
    </row>
    <row r="25" spans="1:5" ht="14.1" customHeight="1" x14ac:dyDescent="0.15">
      <c r="A25" s="15"/>
      <c r="B25" s="21"/>
      <c r="C25" s="18" t="s">
        <v>4</v>
      </c>
      <c r="D25" s="53"/>
      <c r="E25" s="19"/>
    </row>
    <row r="26" spans="1:5" ht="14.1" customHeight="1" x14ac:dyDescent="0.15">
      <c r="A26" s="15"/>
      <c r="B26" s="21"/>
      <c r="C26" s="18" t="s">
        <v>178</v>
      </c>
      <c r="D26" s="53"/>
      <c r="E26" s="19"/>
    </row>
    <row r="27" spans="1:5" ht="14.1" customHeight="1" x14ac:dyDescent="0.15">
      <c r="A27" s="82" t="s">
        <v>187</v>
      </c>
      <c r="B27" s="83"/>
      <c r="C27" s="83"/>
      <c r="D27" s="53"/>
      <c r="E27" s="19" t="s">
        <v>188</v>
      </c>
    </row>
    <row r="28" spans="1:5" ht="14.1" customHeight="1" x14ac:dyDescent="0.15">
      <c r="A28" s="82" t="s">
        <v>189</v>
      </c>
      <c r="B28" s="83"/>
      <c r="C28" s="83"/>
      <c r="D28" s="53"/>
      <c r="E28" s="19" t="s">
        <v>194</v>
      </c>
    </row>
    <row r="29" spans="1:5" ht="14.1" customHeight="1" x14ac:dyDescent="0.15">
      <c r="A29" s="82" t="s">
        <v>190</v>
      </c>
      <c r="B29" s="83"/>
      <c r="C29" s="83"/>
      <c r="D29" s="53"/>
      <c r="E29" s="19"/>
    </row>
    <row r="30" spans="1:5" ht="14.1" customHeight="1" x14ac:dyDescent="0.15">
      <c r="A30" s="82" t="s">
        <v>191</v>
      </c>
      <c r="B30" s="83"/>
      <c r="C30" s="83"/>
      <c r="D30" s="53"/>
      <c r="E30" s="19"/>
    </row>
    <row r="31" spans="1:5" ht="14.1" customHeight="1" x14ac:dyDescent="0.15">
      <c r="A31" s="82" t="s">
        <v>192</v>
      </c>
      <c r="B31" s="83"/>
      <c r="C31" s="83"/>
      <c r="D31" s="72"/>
      <c r="E31" s="19"/>
    </row>
    <row r="32" spans="1:5" ht="14.1" customHeight="1" x14ac:dyDescent="0.15">
      <c r="A32" s="82" t="s">
        <v>4</v>
      </c>
      <c r="B32" s="83"/>
      <c r="C32" s="83"/>
      <c r="D32" s="53"/>
      <c r="E32" s="19"/>
    </row>
    <row r="33" spans="1:5" ht="14.1" customHeight="1" x14ac:dyDescent="0.15">
      <c r="A33" s="82" t="s">
        <v>4</v>
      </c>
      <c r="B33" s="83"/>
      <c r="C33" s="83"/>
      <c r="D33" s="53"/>
      <c r="E33" s="19"/>
    </row>
    <row r="34" spans="1:5" ht="14.1" customHeight="1" x14ac:dyDescent="0.15">
      <c r="A34" s="82" t="s">
        <v>4</v>
      </c>
      <c r="B34" s="83"/>
      <c r="C34" s="83"/>
      <c r="D34" s="53"/>
      <c r="E34" s="19"/>
    </row>
    <row r="35" spans="1:5" ht="14.1" customHeight="1" thickBot="1" x14ac:dyDescent="0.2">
      <c r="A35" s="84" t="s">
        <v>193</v>
      </c>
      <c r="B35" s="85"/>
      <c r="C35" s="85"/>
      <c r="D35" s="71"/>
      <c r="E35" s="23"/>
    </row>
    <row r="36" spans="1:5" ht="14.1" customHeight="1" x14ac:dyDescent="0.15"/>
    <row r="37" spans="1:5" x14ac:dyDescent="0.15">
      <c r="E37" s="70"/>
    </row>
    <row r="38" spans="1:5" x14ac:dyDescent="0.15">
      <c r="E38" s="70"/>
    </row>
    <row r="40" spans="1:5" x14ac:dyDescent="0.15">
      <c r="E40" s="70"/>
    </row>
    <row r="41" spans="1:5" x14ac:dyDescent="0.15">
      <c r="E41" s="70"/>
    </row>
  </sheetData>
  <mergeCells count="15">
    <mergeCell ref="A34:C34"/>
    <mergeCell ref="A35:C35"/>
    <mergeCell ref="A32:C32"/>
    <mergeCell ref="A27:C27"/>
    <mergeCell ref="A28:C28"/>
    <mergeCell ref="A29:C29"/>
    <mergeCell ref="A33:C33"/>
    <mergeCell ref="A30:C30"/>
    <mergeCell ref="A31:C31"/>
    <mergeCell ref="C3:D3"/>
    <mergeCell ref="B5:B7"/>
    <mergeCell ref="B8:B10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opLeftCell="D1" zoomScaleNormal="100" workbookViewId="0">
      <pane ySplit="3" topLeftCell="A4" activePane="bottomLeft" state="frozen"/>
      <selection activeCell="D23" sqref="D23"/>
      <selection pane="bottomLeft" activeCell="H31" sqref="H31:Q31"/>
    </sheetView>
  </sheetViews>
  <sheetFormatPr defaultRowHeight="20.45" customHeight="1" x14ac:dyDescent="0.15"/>
  <cols>
    <col min="1" max="1" width="5.77734375" style="37" hidden="1" customWidth="1"/>
    <col min="2" max="2" width="6.5546875" style="11" hidden="1" customWidth="1"/>
    <col min="3" max="3" width="13.6640625" style="11" hidden="1" customWidth="1"/>
    <col min="4" max="4" width="36.21875" style="11" customWidth="1"/>
    <col min="5" max="5" width="9.109375" style="37" hidden="1" customWidth="1"/>
    <col min="6" max="6" width="4.21875" style="40" customWidth="1"/>
    <col min="7" max="7" width="4.6640625" style="48" customWidth="1"/>
    <col min="8" max="8" width="13" style="48" customWidth="1"/>
    <col min="9" max="9" width="13.109375" style="48" customWidth="1"/>
    <col min="10" max="10" width="5.109375" style="48" hidden="1" customWidth="1"/>
    <col min="11" max="11" width="11.21875" style="48" bestFit="1" customWidth="1"/>
    <col min="12" max="12" width="11.5546875" style="48" customWidth="1"/>
    <col min="13" max="14" width="9.44140625" style="48" customWidth="1"/>
    <col min="15" max="15" width="8.77734375" style="48" hidden="1" customWidth="1"/>
    <col min="16" max="16" width="13.21875" style="48" customWidth="1"/>
    <col min="17" max="17" width="10.44140625" style="11" customWidth="1"/>
    <col min="18" max="16384" width="8.88671875" style="1"/>
  </cols>
  <sheetData>
    <row r="1" spans="1:27" ht="20.45" customHeight="1" x14ac:dyDescent="0.15">
      <c r="B1" s="11" t="s">
        <v>166</v>
      </c>
      <c r="D1" s="86" t="s">
        <v>203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AA1" s="1" t="s">
        <v>105</v>
      </c>
    </row>
    <row r="2" spans="1:27" s="8" customFormat="1" ht="20.45" customHeight="1" x14ac:dyDescent="0.15">
      <c r="A2" s="91" t="s">
        <v>55</v>
      </c>
      <c r="B2" s="91" t="s">
        <v>13</v>
      </c>
      <c r="C2" s="93" t="s">
        <v>20</v>
      </c>
      <c r="D2" s="92" t="s">
        <v>58</v>
      </c>
      <c r="E2" s="94" t="s">
        <v>14</v>
      </c>
      <c r="F2" s="94" t="s">
        <v>1</v>
      </c>
      <c r="G2" s="95" t="s">
        <v>2</v>
      </c>
      <c r="H2" s="95" t="s">
        <v>15</v>
      </c>
      <c r="I2" s="95"/>
      <c r="J2" s="95" t="s">
        <v>16</v>
      </c>
      <c r="K2" s="95"/>
      <c r="L2" s="95"/>
      <c r="M2" s="95" t="s">
        <v>17</v>
      </c>
      <c r="N2" s="95"/>
      <c r="O2" s="66"/>
      <c r="P2" s="95" t="s">
        <v>21</v>
      </c>
      <c r="Q2" s="92" t="s">
        <v>19</v>
      </c>
    </row>
    <row r="3" spans="1:27" s="8" customFormat="1" ht="20.45" customHeight="1" x14ac:dyDescent="0.15">
      <c r="A3" s="91"/>
      <c r="B3" s="91"/>
      <c r="C3" s="93"/>
      <c r="D3" s="92"/>
      <c r="E3" s="94"/>
      <c r="F3" s="94"/>
      <c r="G3" s="95"/>
      <c r="H3" s="66" t="s">
        <v>22</v>
      </c>
      <c r="I3" s="66" t="s">
        <v>23</v>
      </c>
      <c r="J3" s="66" t="s">
        <v>2</v>
      </c>
      <c r="K3" s="66" t="s">
        <v>22</v>
      </c>
      <c r="L3" s="66" t="s">
        <v>23</v>
      </c>
      <c r="M3" s="66" t="s">
        <v>24</v>
      </c>
      <c r="N3" s="66" t="s">
        <v>23</v>
      </c>
      <c r="O3" s="66" t="s">
        <v>25</v>
      </c>
      <c r="P3" s="95"/>
      <c r="Q3" s="92"/>
    </row>
    <row r="4" spans="1:27" ht="20.45" customHeight="1" x14ac:dyDescent="0.15">
      <c r="B4" s="11" t="s">
        <v>147</v>
      </c>
      <c r="D4" s="88" t="s">
        <v>204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</row>
    <row r="5" spans="1:27" ht="20.45" customHeight="1" x14ac:dyDescent="0.15">
      <c r="B5" s="11" t="s">
        <v>163</v>
      </c>
      <c r="D5" s="55" t="s">
        <v>164</v>
      </c>
      <c r="E5" s="38"/>
      <c r="F5" s="41" t="s">
        <v>152</v>
      </c>
      <c r="G5" s="49">
        <v>1</v>
      </c>
      <c r="H5" s="49"/>
      <c r="I5" s="49"/>
      <c r="J5" s="49"/>
      <c r="K5" s="49"/>
      <c r="L5" s="49"/>
      <c r="M5" s="49"/>
      <c r="N5" s="49"/>
      <c r="O5" s="49"/>
      <c r="P5" s="49"/>
      <c r="Q5" s="55" t="s">
        <v>4</v>
      </c>
    </row>
    <row r="6" spans="1:27" ht="20.45" customHeight="1" x14ac:dyDescent="0.15">
      <c r="D6" s="55"/>
      <c r="E6" s="38"/>
      <c r="F6" s="41"/>
      <c r="G6" s="49"/>
      <c r="H6" s="49"/>
      <c r="I6" s="49"/>
      <c r="J6" s="49"/>
      <c r="K6" s="49"/>
      <c r="L6" s="49"/>
      <c r="M6" s="49"/>
      <c r="N6" s="49"/>
      <c r="O6" s="49"/>
      <c r="P6" s="49"/>
      <c r="Q6" s="55"/>
    </row>
    <row r="7" spans="1:27" ht="20.45" customHeight="1" x14ac:dyDescent="0.15">
      <c r="D7" s="55"/>
      <c r="E7" s="38"/>
      <c r="F7" s="41"/>
      <c r="G7" s="49"/>
      <c r="H7" s="49"/>
      <c r="I7" s="49"/>
      <c r="J7" s="49"/>
      <c r="K7" s="49"/>
      <c r="L7" s="49"/>
      <c r="M7" s="49"/>
      <c r="N7" s="49"/>
      <c r="O7" s="49"/>
      <c r="P7" s="49"/>
      <c r="Q7" s="55"/>
    </row>
    <row r="8" spans="1:27" ht="20.45" customHeight="1" x14ac:dyDescent="0.15">
      <c r="D8" s="55"/>
      <c r="E8" s="38"/>
      <c r="F8" s="41"/>
      <c r="G8" s="49"/>
      <c r="H8" s="49"/>
      <c r="I8" s="49"/>
      <c r="J8" s="49"/>
      <c r="K8" s="49"/>
      <c r="L8" s="49"/>
      <c r="M8" s="49"/>
      <c r="N8" s="49"/>
      <c r="O8" s="49"/>
      <c r="P8" s="49"/>
      <c r="Q8" s="55"/>
    </row>
    <row r="9" spans="1:27" ht="20.45" customHeight="1" x14ac:dyDescent="0.15">
      <c r="D9" s="55"/>
      <c r="E9" s="38"/>
      <c r="F9" s="41"/>
      <c r="G9" s="49"/>
      <c r="H9" s="49"/>
      <c r="I9" s="49"/>
      <c r="J9" s="49"/>
      <c r="K9" s="49"/>
      <c r="L9" s="49"/>
      <c r="M9" s="49"/>
      <c r="N9" s="49"/>
      <c r="O9" s="49"/>
      <c r="P9" s="49"/>
      <c r="Q9" s="55"/>
    </row>
    <row r="10" spans="1:27" ht="20.45" customHeight="1" x14ac:dyDescent="0.15">
      <c r="D10" s="55"/>
      <c r="E10" s="38"/>
      <c r="F10" s="41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5"/>
    </row>
    <row r="11" spans="1:27" ht="20.45" customHeight="1" x14ac:dyDescent="0.15">
      <c r="D11" s="55"/>
      <c r="E11" s="38"/>
      <c r="F11" s="41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55"/>
    </row>
    <row r="12" spans="1:27" ht="20.45" customHeight="1" x14ac:dyDescent="0.15">
      <c r="D12" s="55"/>
      <c r="E12" s="38"/>
      <c r="F12" s="41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55"/>
    </row>
    <row r="13" spans="1:27" ht="20.45" customHeight="1" x14ac:dyDescent="0.15">
      <c r="D13" s="55"/>
      <c r="E13" s="38"/>
      <c r="F13" s="41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55"/>
    </row>
    <row r="14" spans="1:27" ht="20.45" customHeight="1" x14ac:dyDescent="0.15">
      <c r="D14" s="55"/>
      <c r="E14" s="38"/>
      <c r="F14" s="41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55"/>
    </row>
    <row r="15" spans="1:27" ht="20.45" customHeight="1" x14ac:dyDescent="0.15">
      <c r="D15" s="55"/>
      <c r="E15" s="38"/>
      <c r="F15" s="41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55"/>
    </row>
    <row r="16" spans="1:27" ht="20.45" customHeight="1" x14ac:dyDescent="0.15">
      <c r="D16" s="55"/>
      <c r="E16" s="38"/>
      <c r="F16" s="41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55"/>
    </row>
    <row r="17" spans="2:17" ht="20.45" customHeight="1" x14ac:dyDescent="0.15">
      <c r="D17" s="55"/>
      <c r="E17" s="38"/>
      <c r="F17" s="41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5"/>
    </row>
    <row r="18" spans="2:17" ht="20.45" customHeight="1" x14ac:dyDescent="0.15">
      <c r="D18" s="55"/>
      <c r="E18" s="38"/>
      <c r="F18" s="41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55"/>
    </row>
    <row r="19" spans="2:17" ht="20.45" customHeight="1" x14ac:dyDescent="0.15">
      <c r="D19" s="55"/>
      <c r="E19" s="38"/>
      <c r="F19" s="41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55"/>
    </row>
    <row r="20" spans="2:17" ht="20.45" customHeight="1" x14ac:dyDescent="0.15">
      <c r="D20" s="55"/>
      <c r="E20" s="38"/>
      <c r="F20" s="41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55"/>
    </row>
    <row r="21" spans="2:17" ht="20.45" customHeight="1" x14ac:dyDescent="0.15">
      <c r="D21" s="55"/>
      <c r="E21" s="38"/>
      <c r="F21" s="41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55"/>
    </row>
    <row r="22" spans="2:17" ht="20.45" customHeight="1" x14ac:dyDescent="0.15">
      <c r="D22" s="55"/>
      <c r="E22" s="38"/>
      <c r="F22" s="41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55"/>
    </row>
    <row r="23" spans="2:17" ht="20.45" customHeight="1" x14ac:dyDescent="0.15">
      <c r="D23" s="55"/>
      <c r="E23" s="38"/>
      <c r="F23" s="41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55"/>
    </row>
    <row r="24" spans="2:17" ht="20.45" customHeight="1" x14ac:dyDescent="0.15">
      <c r="D24" s="55"/>
      <c r="E24" s="38"/>
      <c r="F24" s="41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55"/>
    </row>
    <row r="25" spans="2:17" ht="20.45" customHeight="1" x14ac:dyDescent="0.15">
      <c r="D25" s="55"/>
      <c r="E25" s="38"/>
      <c r="F25" s="41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55"/>
    </row>
    <row r="26" spans="2:17" ht="20.45" customHeight="1" x14ac:dyDescent="0.15">
      <c r="D26" s="55"/>
      <c r="E26" s="38"/>
      <c r="F26" s="41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55"/>
    </row>
    <row r="27" spans="2:17" ht="20.45" customHeight="1" x14ac:dyDescent="0.15">
      <c r="D27" s="55"/>
      <c r="E27" s="38"/>
      <c r="F27" s="41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55"/>
    </row>
    <row r="28" spans="2:17" ht="20.45" customHeight="1" x14ac:dyDescent="0.15">
      <c r="D28" s="55"/>
      <c r="E28" s="38"/>
      <c r="F28" s="41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55"/>
    </row>
    <row r="29" spans="2:17" ht="20.45" customHeight="1" x14ac:dyDescent="0.15">
      <c r="C29" s="11" t="s">
        <v>165</v>
      </c>
      <c r="D29" s="55" t="s">
        <v>162</v>
      </c>
      <c r="E29" s="38"/>
      <c r="F29" s="41"/>
      <c r="G29" s="49"/>
      <c r="H29" s="49"/>
      <c r="I29" s="49">
        <f>TRUNC(SUM(I4:I28))</f>
        <v>0</v>
      </c>
      <c r="J29" s="49"/>
      <c r="K29" s="49"/>
      <c r="L29" s="49">
        <f>TRUNC(SUM(L4:L28))</f>
        <v>0</v>
      </c>
      <c r="M29" s="49"/>
      <c r="N29" s="49">
        <f>TRUNC(SUM(N4:N28))</f>
        <v>0</v>
      </c>
      <c r="O29" s="49" t="str">
        <f>IF((H29+K29+M29)=0, "", (H29+K29+M29))</f>
        <v/>
      </c>
      <c r="P29" s="49">
        <f>TRUNC(SUM(P4:P28))</f>
        <v>0</v>
      </c>
      <c r="Q29" s="55"/>
    </row>
    <row r="30" spans="2:17" ht="20.45" customHeight="1" x14ac:dyDescent="0.15">
      <c r="B30" s="11" t="s">
        <v>147</v>
      </c>
      <c r="D30" s="88" t="s">
        <v>164</v>
      </c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90"/>
    </row>
    <row r="31" spans="2:17" ht="20.45" customHeight="1" x14ac:dyDescent="0.15">
      <c r="B31" s="11" t="s">
        <v>145</v>
      </c>
      <c r="D31" s="55" t="s">
        <v>106</v>
      </c>
      <c r="E31" s="38"/>
      <c r="F31" s="41" t="s">
        <v>152</v>
      </c>
      <c r="G31" s="49">
        <v>1</v>
      </c>
      <c r="H31" s="49"/>
      <c r="I31" s="49"/>
      <c r="J31" s="49"/>
      <c r="K31" s="49"/>
      <c r="L31" s="49"/>
      <c r="M31" s="49"/>
      <c r="N31" s="49"/>
      <c r="O31" s="49"/>
      <c r="P31" s="49"/>
      <c r="Q31" s="55"/>
    </row>
    <row r="32" spans="2:17" ht="20.45" customHeight="1" x14ac:dyDescent="0.15">
      <c r="D32" s="55"/>
      <c r="E32" s="38"/>
      <c r="F32" s="41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55"/>
    </row>
    <row r="33" spans="4:17" ht="20.45" customHeight="1" x14ac:dyDescent="0.15">
      <c r="D33" s="55"/>
      <c r="E33" s="38"/>
      <c r="F33" s="41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55"/>
    </row>
    <row r="34" spans="4:17" ht="20.45" customHeight="1" x14ac:dyDescent="0.15">
      <c r="D34" s="55"/>
      <c r="E34" s="38"/>
      <c r="F34" s="41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55"/>
    </row>
    <row r="35" spans="4:17" ht="20.45" customHeight="1" x14ac:dyDescent="0.15">
      <c r="D35" s="55"/>
      <c r="E35" s="38"/>
      <c r="F35" s="41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55"/>
    </row>
    <row r="36" spans="4:17" ht="20.45" customHeight="1" x14ac:dyDescent="0.15">
      <c r="D36" s="55"/>
      <c r="E36" s="38"/>
      <c r="F36" s="41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55"/>
    </row>
    <row r="37" spans="4:17" ht="20.45" customHeight="1" x14ac:dyDescent="0.15">
      <c r="D37" s="55"/>
      <c r="E37" s="38"/>
      <c r="F37" s="41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55"/>
    </row>
    <row r="38" spans="4:17" ht="20.45" customHeight="1" x14ac:dyDescent="0.15">
      <c r="D38" s="55"/>
      <c r="E38" s="38"/>
      <c r="F38" s="41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55"/>
    </row>
    <row r="39" spans="4:17" ht="20.45" customHeight="1" x14ac:dyDescent="0.15">
      <c r="D39" s="55"/>
      <c r="E39" s="38"/>
      <c r="F39" s="41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55"/>
    </row>
    <row r="40" spans="4:17" ht="20.45" customHeight="1" x14ac:dyDescent="0.15">
      <c r="D40" s="55"/>
      <c r="E40" s="38"/>
      <c r="F40" s="41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55"/>
    </row>
    <row r="41" spans="4:17" ht="20.45" customHeight="1" x14ac:dyDescent="0.15">
      <c r="D41" s="55"/>
      <c r="E41" s="38"/>
      <c r="F41" s="41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55"/>
    </row>
    <row r="42" spans="4:17" ht="20.45" customHeight="1" x14ac:dyDescent="0.15">
      <c r="D42" s="55"/>
      <c r="E42" s="38"/>
      <c r="F42" s="41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55"/>
    </row>
    <row r="43" spans="4:17" ht="20.45" customHeight="1" x14ac:dyDescent="0.15">
      <c r="D43" s="55"/>
      <c r="E43" s="38"/>
      <c r="F43" s="41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55"/>
    </row>
    <row r="44" spans="4:17" ht="20.45" customHeight="1" x14ac:dyDescent="0.15">
      <c r="D44" s="55"/>
      <c r="E44" s="38"/>
      <c r="F44" s="41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55"/>
    </row>
    <row r="45" spans="4:17" ht="20.45" customHeight="1" x14ac:dyDescent="0.15">
      <c r="D45" s="55"/>
      <c r="E45" s="38"/>
      <c r="F45" s="41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55"/>
    </row>
    <row r="46" spans="4:17" ht="20.45" customHeight="1" x14ac:dyDescent="0.15">
      <c r="D46" s="55"/>
      <c r="E46" s="38"/>
      <c r="F46" s="41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55"/>
    </row>
    <row r="47" spans="4:17" ht="20.45" customHeight="1" x14ac:dyDescent="0.15">
      <c r="D47" s="55"/>
      <c r="E47" s="38"/>
      <c r="F47" s="41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55"/>
    </row>
    <row r="48" spans="4:17" ht="20.45" customHeight="1" x14ac:dyDescent="0.15">
      <c r="D48" s="55"/>
      <c r="E48" s="38"/>
      <c r="F48" s="41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55"/>
    </row>
    <row r="49" spans="2:17" ht="20.45" customHeight="1" x14ac:dyDescent="0.15">
      <c r="D49" s="55"/>
      <c r="E49" s="38"/>
      <c r="F49" s="41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55"/>
    </row>
    <row r="50" spans="2:17" ht="20.45" customHeight="1" x14ac:dyDescent="0.15">
      <c r="D50" s="55"/>
      <c r="E50" s="38"/>
      <c r="F50" s="41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55"/>
    </row>
    <row r="51" spans="2:17" ht="20.45" customHeight="1" x14ac:dyDescent="0.15">
      <c r="D51" s="55"/>
      <c r="E51" s="38"/>
      <c r="F51" s="41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55"/>
    </row>
    <row r="52" spans="2:17" ht="20.45" customHeight="1" x14ac:dyDescent="0.15">
      <c r="D52" s="55"/>
      <c r="E52" s="38"/>
      <c r="F52" s="41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55"/>
    </row>
    <row r="53" spans="2:17" ht="20.45" customHeight="1" x14ac:dyDescent="0.15">
      <c r="D53" s="55"/>
      <c r="E53" s="38"/>
      <c r="F53" s="41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55"/>
    </row>
    <row r="54" spans="2:17" ht="20.45" customHeight="1" x14ac:dyDescent="0.15">
      <c r="D54" s="55"/>
      <c r="E54" s="38"/>
      <c r="F54" s="41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55"/>
    </row>
    <row r="55" spans="2:17" ht="20.45" customHeight="1" x14ac:dyDescent="0.15">
      <c r="B55" s="11" t="s">
        <v>163</v>
      </c>
      <c r="C55" s="11" t="s">
        <v>165</v>
      </c>
      <c r="D55" s="55" t="s">
        <v>162</v>
      </c>
      <c r="E55" s="38"/>
      <c r="F55" s="41"/>
      <c r="G55" s="49"/>
      <c r="H55" s="49"/>
      <c r="I55" s="49">
        <f>TRUNC(SUM(I30:I54))</f>
        <v>0</v>
      </c>
      <c r="J55" s="49"/>
      <c r="K55" s="49"/>
      <c r="L55" s="49">
        <f>TRUNC(SUM(L30:L54))</f>
        <v>0</v>
      </c>
      <c r="M55" s="49"/>
      <c r="N55" s="49">
        <f>TRUNC(SUM(N30:N54))</f>
        <v>0</v>
      </c>
      <c r="O55" s="49" t="str">
        <f>IF((H55+K55+M55)=0, "", (H55+K55+M55))</f>
        <v/>
      </c>
      <c r="P55" s="49">
        <f>TRUNC(SUM(P30:P54))</f>
        <v>0</v>
      </c>
      <c r="Q55" s="55"/>
    </row>
  </sheetData>
  <mergeCells count="15">
    <mergeCell ref="D1:Q1"/>
    <mergeCell ref="D4:Q4"/>
    <mergeCell ref="D30:Q30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J2:L2"/>
    <mergeCell ref="M2:N2"/>
  </mergeCells>
  <phoneticPr fontId="2" type="noConversion"/>
  <printOptions horizontalCentered="1" verticalCentered="1"/>
  <pageMargins left="0.74803149606299213" right="0.35433070866141736" top="0.78740157480314965" bottom="0.39370078740157483" header="0.51181102362204722" footer="0.47244094488188981"/>
  <pageSetup paperSize="9" scale="85" orientation="landscape" r:id="rId1"/>
  <headerFooter alignWithMargins="0">
    <oddHeader>&amp;C&amp;16집   계  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"/>
  <sheetViews>
    <sheetView tabSelected="1" topLeftCell="D1" zoomScaleNormal="100" workbookViewId="0">
      <pane ySplit="3" topLeftCell="A7" activePane="bottomLeft" state="frozen"/>
      <selection activeCell="D23" sqref="D23"/>
      <selection pane="bottomLeft" activeCell="G15" sqref="G15"/>
    </sheetView>
  </sheetViews>
  <sheetFormatPr defaultRowHeight="23.1" customHeight="1" x14ac:dyDescent="0.15"/>
  <cols>
    <col min="1" max="1" width="12.109375" style="11" hidden="1" customWidth="1"/>
    <col min="2" max="2" width="17.44140625" style="11" hidden="1" customWidth="1"/>
    <col min="3" max="3" width="20.6640625" style="11" hidden="1" customWidth="1"/>
    <col min="4" max="4" width="24.33203125" style="11" customWidth="1"/>
    <col min="5" max="5" width="25.33203125" style="11" customWidth="1"/>
    <col min="6" max="6" width="4.21875" style="40" customWidth="1"/>
    <col min="7" max="7" width="10" style="37" customWidth="1"/>
    <col min="8" max="8" width="13" style="48" customWidth="1"/>
    <col min="9" max="9" width="13.21875" style="48" customWidth="1"/>
    <col min="10" max="10" width="5.5546875" style="48" hidden="1" customWidth="1"/>
    <col min="11" max="11" width="10.44140625" style="48" customWidth="1"/>
    <col min="12" max="12" width="11.77734375" style="48" customWidth="1"/>
    <col min="13" max="13" width="8.44140625" style="48" customWidth="1"/>
    <col min="14" max="14" width="9.109375" style="48" customWidth="1"/>
    <col min="15" max="15" width="6" style="48" hidden="1" customWidth="1"/>
    <col min="16" max="16" width="13" style="48" customWidth="1"/>
    <col min="17" max="17" width="11.109375" style="11" customWidth="1"/>
    <col min="18" max="26" width="8.88671875" style="1"/>
    <col min="27" max="31" width="11.77734375" style="48" customWidth="1"/>
    <col min="32" max="16384" width="8.88671875" style="1"/>
  </cols>
  <sheetData>
    <row r="1" spans="1:31" ht="23.1" customHeight="1" x14ac:dyDescent="0.15">
      <c r="B1" s="11" t="s">
        <v>144</v>
      </c>
      <c r="D1" s="97" t="s">
        <v>203</v>
      </c>
      <c r="E1" s="98"/>
      <c r="F1" s="98"/>
      <c r="G1" s="98"/>
      <c r="H1" s="98"/>
      <c r="I1" s="98"/>
      <c r="J1" s="98"/>
      <c r="K1" s="98"/>
      <c r="L1" s="98"/>
      <c r="M1" s="98"/>
      <c r="N1" s="98"/>
      <c r="W1" s="96" t="s">
        <v>61</v>
      </c>
      <c r="X1" s="96"/>
      <c r="Y1" s="96"/>
      <c r="Z1" s="69"/>
      <c r="AA1" s="69" t="s">
        <v>66</v>
      </c>
      <c r="AB1" s="69"/>
      <c r="AC1" s="69"/>
      <c r="AD1" s="69"/>
      <c r="AE1" s="69"/>
    </row>
    <row r="2" spans="1:31" s="8" customFormat="1" ht="23.1" customHeight="1" x14ac:dyDescent="0.15">
      <c r="A2" s="91" t="s">
        <v>54</v>
      </c>
      <c r="B2" s="91" t="s">
        <v>13</v>
      </c>
      <c r="C2" s="93" t="s">
        <v>12</v>
      </c>
      <c r="D2" s="92" t="s">
        <v>59</v>
      </c>
      <c r="E2" s="92" t="s">
        <v>60</v>
      </c>
      <c r="F2" s="94" t="s">
        <v>1</v>
      </c>
      <c r="G2" s="94" t="s">
        <v>2</v>
      </c>
      <c r="H2" s="95" t="s">
        <v>15</v>
      </c>
      <c r="I2" s="95"/>
      <c r="J2" s="95" t="s">
        <v>16</v>
      </c>
      <c r="K2" s="95"/>
      <c r="L2" s="95"/>
      <c r="M2" s="95" t="s">
        <v>17</v>
      </c>
      <c r="N2" s="95"/>
      <c r="O2" s="66"/>
      <c r="P2" s="95" t="s">
        <v>21</v>
      </c>
      <c r="Q2" s="92" t="s">
        <v>19</v>
      </c>
      <c r="W2" s="8" t="s">
        <v>62</v>
      </c>
      <c r="X2" s="8" t="s">
        <v>63</v>
      </c>
      <c r="Y2" s="8" t="s">
        <v>64</v>
      </c>
      <c r="Z2" s="8" t="s">
        <v>65</v>
      </c>
      <c r="AA2" s="50" t="s">
        <v>104</v>
      </c>
      <c r="AB2" s="50" t="s">
        <v>103</v>
      </c>
      <c r="AC2" s="50" t="s">
        <v>67</v>
      </c>
      <c r="AD2" s="50" t="s">
        <v>69</v>
      </c>
      <c r="AE2" s="50" t="s">
        <v>68</v>
      </c>
    </row>
    <row r="3" spans="1:31" s="8" customFormat="1" ht="23.1" customHeight="1" x14ac:dyDescent="0.15">
      <c r="A3" s="91"/>
      <c r="B3" s="91"/>
      <c r="C3" s="93"/>
      <c r="D3" s="92"/>
      <c r="E3" s="92"/>
      <c r="F3" s="94"/>
      <c r="G3" s="94"/>
      <c r="H3" s="66" t="s">
        <v>22</v>
      </c>
      <c r="I3" s="66" t="s">
        <v>23</v>
      </c>
      <c r="J3" s="66" t="s">
        <v>2</v>
      </c>
      <c r="K3" s="66" t="s">
        <v>22</v>
      </c>
      <c r="L3" s="66" t="s">
        <v>23</v>
      </c>
      <c r="M3" s="66" t="s">
        <v>24</v>
      </c>
      <c r="N3" s="66" t="s">
        <v>23</v>
      </c>
      <c r="O3" s="66" t="s">
        <v>25</v>
      </c>
      <c r="P3" s="95"/>
      <c r="Q3" s="92"/>
      <c r="W3" s="1"/>
      <c r="X3" s="1"/>
      <c r="Y3" s="1"/>
      <c r="Z3" s="1"/>
      <c r="AA3" s="48"/>
      <c r="AB3" s="48"/>
      <c r="AC3" s="48"/>
      <c r="AD3" s="48" t="e">
        <f xml:space="preserve"> IF(#REF! =0, "1",#REF!)</f>
        <v>#REF!</v>
      </c>
      <c r="AE3" s="48" t="e">
        <f xml:space="preserve"> IF(#REF! =0, "1",#REF!)</f>
        <v>#REF!</v>
      </c>
    </row>
    <row r="4" spans="1:31" ht="23.1" customHeight="1" x14ac:dyDescent="0.15">
      <c r="B4" s="11" t="s">
        <v>147</v>
      </c>
      <c r="D4" s="88" t="s">
        <v>146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</row>
    <row r="5" spans="1:31" ht="23.1" customHeight="1" x14ac:dyDescent="0.15">
      <c r="A5" s="11" t="s">
        <v>135</v>
      </c>
      <c r="B5" s="11" t="s">
        <v>145</v>
      </c>
      <c r="C5" s="11" t="s">
        <v>107</v>
      </c>
      <c r="D5" s="55" t="s">
        <v>108</v>
      </c>
      <c r="E5" s="55" t="s">
        <v>109</v>
      </c>
      <c r="F5" s="41" t="s">
        <v>110</v>
      </c>
      <c r="G5" s="38">
        <v>27</v>
      </c>
      <c r="H5" s="49"/>
      <c r="I5" s="67"/>
      <c r="J5" s="49"/>
      <c r="K5" s="49"/>
      <c r="L5" s="67"/>
      <c r="M5" s="49"/>
      <c r="N5" s="67"/>
      <c r="O5" s="49"/>
      <c r="P5" s="49"/>
      <c r="Q5" s="55"/>
      <c r="AB5" s="48">
        <f>I5</f>
        <v>0</v>
      </c>
      <c r="AC5" s="48">
        <f>G5*H5</f>
        <v>0</v>
      </c>
    </row>
    <row r="6" spans="1:31" ht="23.1" customHeight="1" x14ac:dyDescent="0.15">
      <c r="A6" s="11" t="s">
        <v>148</v>
      </c>
      <c r="B6" s="11" t="s">
        <v>145</v>
      </c>
      <c r="C6" s="11" t="s">
        <v>149</v>
      </c>
      <c r="D6" s="55" t="s">
        <v>150</v>
      </c>
      <c r="E6" s="55" t="s">
        <v>151</v>
      </c>
      <c r="F6" s="41" t="s">
        <v>152</v>
      </c>
      <c r="G6" s="38">
        <v>1</v>
      </c>
      <c r="H6" s="49"/>
      <c r="I6" s="67"/>
      <c r="J6" s="49"/>
      <c r="K6" s="49"/>
      <c r="L6" s="67"/>
      <c r="M6" s="49"/>
      <c r="N6" s="67"/>
      <c r="O6" s="49"/>
      <c r="P6" s="49"/>
      <c r="Q6" s="55"/>
      <c r="AB6" s="48">
        <f>TRUNC(SUM(AB4:AB5), 1)</f>
        <v>0</v>
      </c>
    </row>
    <row r="7" spans="1:31" ht="23.1" customHeight="1" x14ac:dyDescent="0.15">
      <c r="A7" s="11" t="s">
        <v>136</v>
      </c>
      <c r="B7" s="11" t="s">
        <v>145</v>
      </c>
      <c r="C7" s="11" t="s">
        <v>111</v>
      </c>
      <c r="D7" s="55" t="s">
        <v>112</v>
      </c>
      <c r="E7" s="55" t="s">
        <v>113</v>
      </c>
      <c r="F7" s="41" t="s">
        <v>114</v>
      </c>
      <c r="G7" s="38">
        <v>2</v>
      </c>
      <c r="H7" s="49"/>
      <c r="I7" s="67"/>
      <c r="J7" s="49"/>
      <c r="K7" s="49"/>
      <c r="L7" s="67"/>
      <c r="M7" s="49"/>
      <c r="N7" s="67"/>
      <c r="O7" s="49"/>
      <c r="P7" s="49"/>
      <c r="Q7" s="55"/>
    </row>
    <row r="8" spans="1:31" ht="23.1" customHeight="1" x14ac:dyDescent="0.15">
      <c r="A8" s="11" t="s">
        <v>137</v>
      </c>
      <c r="B8" s="11" t="s">
        <v>145</v>
      </c>
      <c r="C8" s="11" t="s">
        <v>115</v>
      </c>
      <c r="D8" s="55" t="s">
        <v>116</v>
      </c>
      <c r="E8" s="55" t="s">
        <v>117</v>
      </c>
      <c r="F8" s="41" t="s">
        <v>110</v>
      </c>
      <c r="G8" s="38">
        <v>837</v>
      </c>
      <c r="H8" s="49"/>
      <c r="I8" s="67"/>
      <c r="J8" s="49"/>
      <c r="K8" s="49"/>
      <c r="L8" s="67"/>
      <c r="M8" s="49"/>
      <c r="N8" s="67"/>
      <c r="O8" s="49"/>
      <c r="P8" s="49"/>
      <c r="Q8" s="55"/>
      <c r="AC8" s="48">
        <f>G8*H8</f>
        <v>0</v>
      </c>
    </row>
    <row r="9" spans="1:31" ht="23.1" customHeight="1" x14ac:dyDescent="0.15">
      <c r="A9" s="11" t="s">
        <v>138</v>
      </c>
      <c r="B9" s="11" t="s">
        <v>145</v>
      </c>
      <c r="C9" s="11" t="s">
        <v>118</v>
      </c>
      <c r="D9" s="55" t="s">
        <v>119</v>
      </c>
      <c r="E9" s="55" t="s">
        <v>120</v>
      </c>
      <c r="F9" s="41" t="s">
        <v>114</v>
      </c>
      <c r="G9" s="38">
        <v>2</v>
      </c>
      <c r="H9" s="49"/>
      <c r="I9" s="67"/>
      <c r="J9" s="49"/>
      <c r="K9" s="49"/>
      <c r="L9" s="67"/>
      <c r="M9" s="49"/>
      <c r="N9" s="67"/>
      <c r="O9" s="49"/>
      <c r="P9" s="49"/>
      <c r="Q9" s="55"/>
    </row>
    <row r="10" spans="1:31" ht="23.1" customHeight="1" x14ac:dyDescent="0.15">
      <c r="A10" s="11" t="s">
        <v>139</v>
      </c>
      <c r="B10" s="11" t="s">
        <v>145</v>
      </c>
      <c r="C10" s="11" t="s">
        <v>121</v>
      </c>
      <c r="D10" s="55" t="s">
        <v>122</v>
      </c>
      <c r="E10" s="55" t="s">
        <v>123</v>
      </c>
      <c r="F10" s="41" t="s">
        <v>114</v>
      </c>
      <c r="G10" s="38">
        <v>2</v>
      </c>
      <c r="H10" s="49"/>
      <c r="I10" s="67"/>
      <c r="J10" s="49"/>
      <c r="K10" s="49"/>
      <c r="L10" s="67"/>
      <c r="M10" s="49"/>
      <c r="N10" s="67"/>
      <c r="O10" s="49"/>
      <c r="P10" s="49"/>
      <c r="Q10" s="55"/>
    </row>
    <row r="11" spans="1:31" ht="23.1" customHeight="1" x14ac:dyDescent="0.15">
      <c r="A11" s="11" t="s">
        <v>153</v>
      </c>
      <c r="B11" s="11" t="s">
        <v>145</v>
      </c>
      <c r="C11" s="11" t="s">
        <v>154</v>
      </c>
      <c r="D11" s="55" t="s">
        <v>155</v>
      </c>
      <c r="E11" s="55" t="s">
        <v>156</v>
      </c>
      <c r="F11" s="41" t="s">
        <v>152</v>
      </c>
      <c r="G11" s="38">
        <v>1</v>
      </c>
      <c r="H11" s="49"/>
      <c r="I11" s="67"/>
      <c r="J11" s="49"/>
      <c r="K11" s="49"/>
      <c r="L11" s="67"/>
      <c r="M11" s="49"/>
      <c r="N11" s="67"/>
      <c r="O11" s="49"/>
      <c r="P11" s="49"/>
      <c r="Q11" s="55"/>
      <c r="AC11" s="48" t="e">
        <f>TRUNC(TRUNC(SUM(AC4:AC10))*#REF!/100)</f>
        <v>#REF!</v>
      </c>
      <c r="AD11" s="48">
        <f>TRUNC(SUM(I4:I10))+TRUNC(SUM(N4:N10))</f>
        <v>0</v>
      </c>
    </row>
    <row r="12" spans="1:31" ht="23.1" customHeight="1" x14ac:dyDescent="0.15">
      <c r="A12" s="11" t="s">
        <v>140</v>
      </c>
      <c r="B12" s="11" t="s">
        <v>145</v>
      </c>
      <c r="C12" s="11" t="s">
        <v>124</v>
      </c>
      <c r="D12" s="55" t="s">
        <v>125</v>
      </c>
      <c r="E12" s="55" t="s">
        <v>126</v>
      </c>
      <c r="F12" s="41" t="s">
        <v>127</v>
      </c>
      <c r="G12" s="38">
        <v>2</v>
      </c>
      <c r="H12" s="49"/>
      <c r="I12" s="67"/>
      <c r="J12" s="49"/>
      <c r="K12" s="49"/>
      <c r="L12" s="67"/>
      <c r="M12" s="49"/>
      <c r="N12" s="67"/>
      <c r="O12" s="49"/>
      <c r="P12" s="49"/>
      <c r="Q12" s="55"/>
      <c r="AE12" s="48">
        <f>L12</f>
        <v>0</v>
      </c>
    </row>
    <row r="13" spans="1:31" ht="23.1" customHeight="1" x14ac:dyDescent="0.15">
      <c r="A13" s="11" t="s">
        <v>141</v>
      </c>
      <c r="B13" s="11" t="s">
        <v>145</v>
      </c>
      <c r="C13" s="11" t="s">
        <v>128</v>
      </c>
      <c r="D13" s="55" t="s">
        <v>125</v>
      </c>
      <c r="E13" s="55" t="s">
        <v>129</v>
      </c>
      <c r="F13" s="41" t="s">
        <v>127</v>
      </c>
      <c r="G13" s="38">
        <v>12</v>
      </c>
      <c r="H13" s="49"/>
      <c r="I13" s="67"/>
      <c r="J13" s="49"/>
      <c r="K13" s="49"/>
      <c r="L13" s="67"/>
      <c r="M13" s="49"/>
      <c r="N13" s="67"/>
      <c r="O13" s="49"/>
      <c r="P13" s="49"/>
      <c r="Q13" s="55"/>
      <c r="AE13" s="48">
        <f>L13</f>
        <v>0</v>
      </c>
    </row>
    <row r="14" spans="1:31" ht="23.1" customHeight="1" x14ac:dyDescent="0.15">
      <c r="A14" s="11" t="s">
        <v>142</v>
      </c>
      <c r="B14" s="11" t="s">
        <v>145</v>
      </c>
      <c r="C14" s="11" t="s">
        <v>130</v>
      </c>
      <c r="D14" s="55" t="s">
        <v>125</v>
      </c>
      <c r="E14" s="55" t="s">
        <v>131</v>
      </c>
      <c r="F14" s="41" t="s">
        <v>127</v>
      </c>
      <c r="G14" s="38">
        <v>1</v>
      </c>
      <c r="H14" s="49"/>
      <c r="I14" s="67"/>
      <c r="J14" s="49"/>
      <c r="K14" s="49"/>
      <c r="L14" s="67"/>
      <c r="M14" s="49"/>
      <c r="N14" s="67"/>
      <c r="O14" s="49"/>
      <c r="P14" s="49"/>
      <c r="Q14" s="55"/>
      <c r="AE14" s="48">
        <f>L14</f>
        <v>0</v>
      </c>
    </row>
    <row r="15" spans="1:31" ht="23.1" customHeight="1" x14ac:dyDescent="0.15">
      <c r="A15" s="11" t="s">
        <v>157</v>
      </c>
      <c r="B15" s="11" t="s">
        <v>145</v>
      </c>
      <c r="C15" s="11" t="s">
        <v>158</v>
      </c>
      <c r="D15" s="55" t="s">
        <v>159</v>
      </c>
      <c r="E15" s="55" t="s">
        <v>160</v>
      </c>
      <c r="F15" s="41" t="s">
        <v>152</v>
      </c>
      <c r="G15" s="38">
        <v>1</v>
      </c>
      <c r="H15" s="49"/>
      <c r="I15" s="67"/>
      <c r="J15" s="49"/>
      <c r="K15" s="49"/>
      <c r="L15" s="67"/>
      <c r="M15" s="49"/>
      <c r="N15" s="67"/>
      <c r="O15" s="49"/>
      <c r="P15" s="49"/>
      <c r="Q15" s="55"/>
    </row>
    <row r="16" spans="1:31" ht="23.1" customHeight="1" x14ac:dyDescent="0.15">
      <c r="D16" s="55"/>
      <c r="E16" s="55"/>
      <c r="F16" s="41"/>
      <c r="G16" s="38"/>
      <c r="H16" s="49"/>
      <c r="I16" s="67"/>
      <c r="J16" s="49"/>
      <c r="K16" s="49"/>
      <c r="L16" s="67"/>
      <c r="M16" s="49"/>
      <c r="N16" s="67"/>
      <c r="O16" s="49"/>
      <c r="P16" s="49"/>
      <c r="Q16" s="55"/>
      <c r="AC16" s="48" t="e">
        <f>TRUNC(AE16*#REF!/100)</f>
        <v>#REF!</v>
      </c>
      <c r="AD16" s="48">
        <f>TRUNC(SUM(L4:L14))</f>
        <v>0</v>
      </c>
      <c r="AE16" s="48">
        <f>TRUNC(SUM(AE4:AE15))</f>
        <v>0</v>
      </c>
    </row>
    <row r="17" spans="2:17" ht="23.1" customHeight="1" x14ac:dyDescent="0.15">
      <c r="D17" s="55"/>
      <c r="E17" s="55"/>
      <c r="F17" s="41"/>
      <c r="G17" s="38"/>
      <c r="H17" s="49"/>
      <c r="I17" s="67"/>
      <c r="J17" s="49"/>
      <c r="K17" s="49"/>
      <c r="L17" s="67"/>
      <c r="M17" s="49"/>
      <c r="N17" s="67"/>
      <c r="O17" s="49"/>
      <c r="P17" s="49"/>
      <c r="Q17" s="55"/>
    </row>
    <row r="18" spans="2:17" ht="23.1" customHeight="1" x14ac:dyDescent="0.15">
      <c r="D18" s="55"/>
      <c r="E18" s="55"/>
      <c r="F18" s="41"/>
      <c r="G18" s="38"/>
      <c r="H18" s="49"/>
      <c r="I18" s="67"/>
      <c r="J18" s="49"/>
      <c r="K18" s="49"/>
      <c r="L18" s="67"/>
      <c r="M18" s="49"/>
      <c r="N18" s="67"/>
      <c r="O18" s="49"/>
      <c r="P18" s="49"/>
      <c r="Q18" s="55"/>
    </row>
    <row r="19" spans="2:17" ht="23.1" customHeight="1" x14ac:dyDescent="0.15">
      <c r="D19" s="55"/>
      <c r="E19" s="55"/>
      <c r="F19" s="41"/>
      <c r="G19" s="38"/>
      <c r="H19" s="49"/>
      <c r="I19" s="67"/>
      <c r="J19" s="49"/>
      <c r="K19" s="49"/>
      <c r="L19" s="67"/>
      <c r="M19" s="49"/>
      <c r="N19" s="67"/>
      <c r="O19" s="49"/>
      <c r="P19" s="49"/>
      <c r="Q19" s="55"/>
    </row>
    <row r="20" spans="2:17" ht="23.1" customHeight="1" x14ac:dyDescent="0.15">
      <c r="D20" s="55"/>
      <c r="E20" s="55"/>
      <c r="F20" s="41"/>
      <c r="G20" s="38"/>
      <c r="H20" s="49"/>
      <c r="I20" s="67"/>
      <c r="J20" s="49"/>
      <c r="K20" s="49"/>
      <c r="L20" s="67"/>
      <c r="M20" s="49"/>
      <c r="N20" s="67"/>
      <c r="O20" s="49"/>
      <c r="P20" s="49"/>
      <c r="Q20" s="55"/>
    </row>
    <row r="21" spans="2:17" ht="23.1" customHeight="1" x14ac:dyDescent="0.15">
      <c r="D21" s="55"/>
      <c r="E21" s="55"/>
      <c r="F21" s="41"/>
      <c r="G21" s="38"/>
      <c r="H21" s="49"/>
      <c r="I21" s="67"/>
      <c r="J21" s="49"/>
      <c r="K21" s="49"/>
      <c r="L21" s="67"/>
      <c r="M21" s="49"/>
      <c r="N21" s="67"/>
      <c r="O21" s="49"/>
      <c r="P21" s="49"/>
      <c r="Q21" s="55"/>
    </row>
    <row r="22" spans="2:17" ht="23.1" customHeight="1" x14ac:dyDescent="0.15">
      <c r="D22" s="55"/>
      <c r="E22" s="55"/>
      <c r="F22" s="41"/>
      <c r="G22" s="38"/>
      <c r="H22" s="49"/>
      <c r="I22" s="67"/>
      <c r="J22" s="49"/>
      <c r="K22" s="49"/>
      <c r="L22" s="67"/>
      <c r="M22" s="49"/>
      <c r="N22" s="67"/>
      <c r="O22" s="49"/>
      <c r="P22" s="49"/>
      <c r="Q22" s="55"/>
    </row>
    <row r="23" spans="2:17" ht="23.1" customHeight="1" x14ac:dyDescent="0.15">
      <c r="D23" s="55"/>
      <c r="E23" s="55"/>
      <c r="F23" s="41"/>
      <c r="G23" s="38"/>
      <c r="H23" s="49"/>
      <c r="I23" s="67"/>
      <c r="J23" s="49"/>
      <c r="K23" s="49"/>
      <c r="L23" s="67"/>
      <c r="M23" s="49"/>
      <c r="N23" s="67"/>
      <c r="O23" s="49"/>
      <c r="P23" s="49"/>
      <c r="Q23" s="55"/>
    </row>
    <row r="24" spans="2:17" ht="23.1" customHeight="1" x14ac:dyDescent="0.15">
      <c r="D24" s="55"/>
      <c r="E24" s="55"/>
      <c r="F24" s="41"/>
      <c r="G24" s="38"/>
      <c r="H24" s="49"/>
      <c r="I24" s="67"/>
      <c r="J24" s="49"/>
      <c r="K24" s="49"/>
      <c r="L24" s="67"/>
      <c r="M24" s="49"/>
      <c r="N24" s="67"/>
      <c r="O24" s="49"/>
      <c r="P24" s="49"/>
      <c r="Q24" s="55"/>
    </row>
    <row r="25" spans="2:17" ht="23.1" customHeight="1" x14ac:dyDescent="0.15">
      <c r="D25" s="55"/>
      <c r="E25" s="55"/>
      <c r="F25" s="41"/>
      <c r="G25" s="38"/>
      <c r="H25" s="49"/>
      <c r="I25" s="67"/>
      <c r="J25" s="49"/>
      <c r="K25" s="49"/>
      <c r="L25" s="67"/>
      <c r="M25" s="49"/>
      <c r="N25" s="67"/>
      <c r="O25" s="49"/>
      <c r="P25" s="49"/>
      <c r="Q25" s="55"/>
    </row>
    <row r="26" spans="2:17" ht="23.1" customHeight="1" x14ac:dyDescent="0.15">
      <c r="D26" s="55"/>
      <c r="E26" s="55"/>
      <c r="F26" s="41"/>
      <c r="G26" s="38"/>
      <c r="H26" s="49"/>
      <c r="I26" s="67"/>
      <c r="J26" s="49"/>
      <c r="K26" s="49"/>
      <c r="L26" s="67"/>
      <c r="M26" s="49"/>
      <c r="N26" s="67"/>
      <c r="O26" s="49"/>
      <c r="P26" s="49"/>
      <c r="Q26" s="55"/>
    </row>
    <row r="27" spans="2:17" ht="23.1" customHeight="1" x14ac:dyDescent="0.15">
      <c r="D27" s="55"/>
      <c r="E27" s="55"/>
      <c r="F27" s="41"/>
      <c r="G27" s="38"/>
      <c r="H27" s="49"/>
      <c r="I27" s="67"/>
      <c r="J27" s="49"/>
      <c r="K27" s="49"/>
      <c r="L27" s="67"/>
      <c r="M27" s="49"/>
      <c r="N27" s="67"/>
      <c r="O27" s="49"/>
      <c r="P27" s="49"/>
      <c r="Q27" s="55"/>
    </row>
    <row r="28" spans="2:17" ht="23.1" customHeight="1" x14ac:dyDescent="0.15">
      <c r="D28" s="55"/>
      <c r="E28" s="55"/>
      <c r="F28" s="41"/>
      <c r="G28" s="38"/>
      <c r="H28" s="49"/>
      <c r="I28" s="67"/>
      <c r="J28" s="49"/>
      <c r="K28" s="49"/>
      <c r="L28" s="67"/>
      <c r="M28" s="49"/>
      <c r="N28" s="67"/>
      <c r="O28" s="49"/>
      <c r="P28" s="49"/>
      <c r="Q28" s="55"/>
    </row>
    <row r="29" spans="2:17" ht="23.1" customHeight="1" x14ac:dyDescent="0.15">
      <c r="B29" s="11" t="s">
        <v>161</v>
      </c>
      <c r="D29" s="55" t="s">
        <v>162</v>
      </c>
      <c r="E29" s="55"/>
      <c r="F29" s="41"/>
      <c r="G29" s="38"/>
      <c r="H29" s="49"/>
      <c r="I29" s="67"/>
      <c r="J29" s="49"/>
      <c r="K29" s="49"/>
      <c r="L29" s="67"/>
      <c r="M29" s="49"/>
      <c r="N29" s="67"/>
      <c r="O29" s="49"/>
      <c r="P29" s="49"/>
      <c r="Q29" s="55"/>
    </row>
  </sheetData>
  <mergeCells count="15">
    <mergeCell ref="A2:A3"/>
    <mergeCell ref="B2:B3"/>
    <mergeCell ref="C2:C3"/>
    <mergeCell ref="D4:Q4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78740157480314965" bottom="0.39370078740157483" header="0.51181102362204722" footer="0.47244094488188981"/>
  <pageSetup paperSize="9" scale="75" orientation="landscape" r:id="rId1"/>
  <headerFooter alignWithMargins="0">
    <oddHeader>&amp;C&amp;18내   역   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workbookViewId="0">
      <selection activeCell="J20" sqref="J20"/>
    </sheetView>
  </sheetViews>
  <sheetFormatPr defaultRowHeight="13.5" x14ac:dyDescent="0.15"/>
  <cols>
    <col min="1" max="1" width="8.88671875" style="1"/>
    <col min="2" max="2" width="3.109375" style="1" customWidth="1"/>
    <col min="3" max="6" width="8.88671875" style="1"/>
    <col min="7" max="7" width="7.77734375" style="1" customWidth="1"/>
    <col min="8" max="8" width="5.33203125" style="1" customWidth="1"/>
    <col min="9" max="9" width="9.44140625" style="1" customWidth="1"/>
    <col min="10" max="25" width="8.88671875" style="1"/>
    <col min="26" max="26" width="37.77734375" style="1" customWidth="1"/>
    <col min="27" max="16384" width="8.88671875" style="1"/>
  </cols>
  <sheetData>
    <row r="1" spans="1:26" ht="35.25" x14ac:dyDescent="0.4">
      <c r="A1" s="101" t="str">
        <f>표지!A1</f>
        <v>見 積 書</v>
      </c>
      <c r="B1" s="101"/>
      <c r="C1" s="101"/>
      <c r="D1" s="101"/>
      <c r="E1" s="101"/>
      <c r="F1" s="101"/>
      <c r="G1" s="101"/>
      <c r="H1" s="101"/>
      <c r="I1" s="101"/>
      <c r="P1" s="1" t="s">
        <v>70</v>
      </c>
      <c r="Z1" s="2" t="s">
        <v>99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58"/>
      <c r="C17" s="59"/>
      <c r="D17" s="59"/>
      <c r="E17" s="59"/>
      <c r="F17" s="59"/>
      <c r="G17" s="59"/>
      <c r="H17" s="60"/>
    </row>
    <row r="18" spans="2:8" x14ac:dyDescent="0.15">
      <c r="B18" s="61"/>
      <c r="C18" s="10" t="s">
        <v>5</v>
      </c>
      <c r="D18" s="102">
        <f>표지!C13</f>
        <v>13</v>
      </c>
      <c r="E18" s="102"/>
      <c r="F18" s="102"/>
      <c r="G18" s="102"/>
      <c r="H18" s="62"/>
    </row>
    <row r="19" spans="2:8" x14ac:dyDescent="0.15">
      <c r="B19" s="61"/>
      <c r="C19" s="10"/>
      <c r="D19" s="10"/>
      <c r="E19" s="10"/>
      <c r="F19" s="10"/>
      <c r="G19" s="10"/>
      <c r="H19" s="62"/>
    </row>
    <row r="20" spans="2:8" x14ac:dyDescent="0.15">
      <c r="B20" s="61"/>
      <c r="C20" s="10" t="s">
        <v>41</v>
      </c>
      <c r="D20" s="102" t="str">
        <f>표지!C4</f>
        <v xml:space="preserve">             貴下</v>
      </c>
      <c r="E20" s="102"/>
      <c r="F20" s="102"/>
      <c r="G20" s="102"/>
      <c r="H20" s="62"/>
    </row>
    <row r="21" spans="2:8" x14ac:dyDescent="0.15">
      <c r="B21" s="61"/>
      <c r="C21" s="10"/>
      <c r="D21" s="10"/>
      <c r="E21" s="10"/>
      <c r="F21" s="10"/>
      <c r="G21" s="10"/>
      <c r="H21" s="62"/>
    </row>
    <row r="22" spans="2:8" x14ac:dyDescent="0.15">
      <c r="B22" s="61"/>
      <c r="C22" s="10" t="s">
        <v>42</v>
      </c>
      <c r="D22" s="103" t="str">
        <f>표지!C6</f>
        <v>2018년 11월 12일</v>
      </c>
      <c r="E22" s="103"/>
      <c r="F22" s="103"/>
      <c r="G22" s="103"/>
      <c r="H22" s="62"/>
    </row>
    <row r="23" spans="2:8" x14ac:dyDescent="0.15">
      <c r="B23" s="63"/>
      <c r="C23" s="64"/>
      <c r="D23" s="64"/>
      <c r="E23" s="64"/>
      <c r="F23" s="64"/>
      <c r="G23" s="64"/>
      <c r="H23" s="65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104" t="str">
        <f>표지!I3</f>
        <v>이지테크</v>
      </c>
      <c r="E36" s="105"/>
      <c r="F36" s="105"/>
      <c r="G36" s="37"/>
    </row>
    <row r="37" spans="3:7" ht="12" customHeight="1" x14ac:dyDescent="0.15">
      <c r="D37" s="99" t="str">
        <f>표지!I4</f>
        <v xml:space="preserve"> </v>
      </c>
      <c r="E37" s="100"/>
      <c r="F37" s="100"/>
      <c r="G37" s="100"/>
    </row>
    <row r="38" spans="3:7" ht="12" customHeight="1" x14ac:dyDescent="0.15">
      <c r="D38" s="99" t="str">
        <f>표지!I5</f>
        <v>ㅇ ㅇ 시 ㅇ  ㅇ  구 ㅇ  ㅇ  동</v>
      </c>
      <c r="E38" s="100"/>
      <c r="F38" s="100"/>
      <c r="G38" s="100"/>
    </row>
    <row r="39" spans="3:7" ht="12" customHeight="1" x14ac:dyDescent="0.15">
      <c r="D39" s="99" t="str">
        <f>표지!I6</f>
        <v xml:space="preserve"> </v>
      </c>
      <c r="E39" s="100"/>
      <c r="F39" s="100"/>
      <c r="G39" s="100"/>
    </row>
    <row r="40" spans="3:7" ht="12" customHeight="1" x14ac:dyDescent="0.15">
      <c r="D40" s="99" t="str">
        <f>표지!I7</f>
        <v>대표이사    홍      길      동</v>
      </c>
      <c r="E40" s="100"/>
      <c r="F40" s="100"/>
      <c r="G40" s="100"/>
    </row>
    <row r="41" spans="3:7" ht="12" customHeight="1" x14ac:dyDescent="0.15">
      <c r="D41" s="99" t="str">
        <f>표지!I8</f>
        <v xml:space="preserve"> </v>
      </c>
      <c r="E41" s="100"/>
      <c r="F41" s="100"/>
      <c r="G41" s="100"/>
    </row>
    <row r="42" spans="3:7" ht="12" customHeight="1" x14ac:dyDescent="0.15">
      <c r="D42" s="99" t="str">
        <f>표지!I9</f>
        <v>대표전화   (02) 0 0 0 - 0 0 0 0</v>
      </c>
      <c r="E42" s="100"/>
      <c r="F42" s="100"/>
      <c r="G42" s="100"/>
    </row>
    <row r="43" spans="3:7" ht="12" customHeight="1" x14ac:dyDescent="0.15">
      <c r="D43" s="99" t="str">
        <f>표지!I10</f>
        <v xml:space="preserve"> </v>
      </c>
      <c r="E43" s="100"/>
      <c r="F43" s="100"/>
      <c r="G43" s="100"/>
    </row>
    <row r="44" spans="3:7" ht="12" customHeight="1" x14ac:dyDescent="0.15">
      <c r="D44" s="99" t="str">
        <f>표지!I11</f>
        <v>팩    스   (02) 0 0 0 - 0 0 0 0</v>
      </c>
      <c r="E44" s="100"/>
      <c r="F44" s="100"/>
      <c r="G44" s="100"/>
    </row>
    <row r="45" spans="3:7" ht="12" customHeight="1" x14ac:dyDescent="0.15">
      <c r="C45" s="1" t="s">
        <v>4</v>
      </c>
      <c r="D45" s="99" t="str">
        <f>표지!I12</f>
        <v xml:space="preserve"> </v>
      </c>
      <c r="E45" s="100"/>
      <c r="F45" s="100"/>
      <c r="G45" s="100"/>
    </row>
    <row r="46" spans="3:7" ht="12" customHeight="1" x14ac:dyDescent="0.15">
      <c r="D46" s="99" t="str">
        <f>표지!I13</f>
        <v xml:space="preserve"> </v>
      </c>
      <c r="E46" s="100"/>
      <c r="F46" s="100"/>
      <c r="G46" s="100"/>
    </row>
    <row r="47" spans="3:7" ht="12" customHeight="1" x14ac:dyDescent="0.15">
      <c r="D47" s="99"/>
      <c r="E47" s="100"/>
      <c r="F47" s="100"/>
      <c r="G47" s="100"/>
    </row>
  </sheetData>
  <mergeCells count="16">
    <mergeCell ref="A1:I1"/>
    <mergeCell ref="D18:G18"/>
    <mergeCell ref="D20:G20"/>
    <mergeCell ref="D22:G22"/>
    <mergeCell ref="D36:F36"/>
    <mergeCell ref="D37:G37"/>
    <mergeCell ref="D47:G47"/>
    <mergeCell ref="D43:G43"/>
    <mergeCell ref="D44:G44"/>
    <mergeCell ref="D45:G45"/>
    <mergeCell ref="D46:G46"/>
    <mergeCell ref="D38:G38"/>
    <mergeCell ref="D40:G40"/>
    <mergeCell ref="D42:G42"/>
    <mergeCell ref="D39:G39"/>
    <mergeCell ref="D41:G41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>
      <selection activeCell="J20" sqref="J20"/>
    </sheetView>
  </sheetViews>
  <sheetFormatPr defaultRowHeight="13.5" x14ac:dyDescent="0.15"/>
  <cols>
    <col min="1" max="1" width="3.44140625" style="2" customWidth="1"/>
    <col min="2" max="2" width="8.5546875" style="2" customWidth="1"/>
    <col min="3" max="3" width="16.6640625" style="2" customWidth="1"/>
    <col min="4" max="5" width="4.33203125" style="2" customWidth="1"/>
    <col min="6" max="6" width="6.6640625" style="2" customWidth="1"/>
    <col min="7" max="7" width="15.77734375" style="2" customWidth="1"/>
    <col min="8" max="8" width="25.6640625" style="2" customWidth="1"/>
    <col min="9" max="9" width="27.6640625" style="2" customWidth="1"/>
    <col min="10" max="10" width="1.44140625" style="2" customWidth="1"/>
    <col min="11" max="11" width="3.33203125" style="2" hidden="1" customWidth="1"/>
    <col min="12" max="13" width="8.88671875" style="2"/>
    <col min="14" max="14" width="13.77734375" style="2" customWidth="1"/>
    <col min="15" max="15" width="14.6640625" style="2" customWidth="1"/>
    <col min="16" max="16" width="14.33203125" style="2" customWidth="1"/>
    <col min="17" max="16384" width="8.88671875" style="2"/>
  </cols>
  <sheetData>
    <row r="1" spans="1:14" ht="35.25" x14ac:dyDescent="0.15">
      <c r="A1" s="130" t="s">
        <v>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M1" s="8"/>
      <c r="N1" s="8"/>
    </row>
    <row r="2" spans="1:14" ht="3.75" customHeight="1" x14ac:dyDescent="0.15"/>
    <row r="3" spans="1:14" ht="24.75" customHeight="1" x14ac:dyDescent="0.25">
      <c r="H3" s="24"/>
      <c r="I3" s="35" t="s">
        <v>43</v>
      </c>
      <c r="J3" s="35"/>
      <c r="K3" s="36"/>
    </row>
    <row r="4" spans="1:14" ht="12" customHeight="1" x14ac:dyDescent="0.15">
      <c r="B4" s="25" t="s">
        <v>35</v>
      </c>
      <c r="C4" s="110" t="s">
        <v>169</v>
      </c>
      <c r="D4" s="110"/>
      <c r="E4" s="110"/>
      <c r="F4" s="110"/>
      <c r="G4" s="110"/>
      <c r="H4" s="26"/>
      <c r="I4" s="125" t="s">
        <v>4</v>
      </c>
      <c r="J4" s="125"/>
      <c r="K4" s="125"/>
      <c r="N4"/>
    </row>
    <row r="5" spans="1:14" ht="11.1" customHeight="1" x14ac:dyDescent="0.15">
      <c r="B5" s="110"/>
      <c r="C5" s="110"/>
      <c r="D5" s="110"/>
      <c r="E5" s="110"/>
      <c r="F5" s="110"/>
      <c r="G5" s="110"/>
      <c r="H5" s="27" t="s">
        <v>4</v>
      </c>
      <c r="I5" s="125" t="s">
        <v>168</v>
      </c>
      <c r="J5" s="125"/>
      <c r="K5" s="125"/>
    </row>
    <row r="6" spans="1:14" ht="12" customHeight="1" x14ac:dyDescent="0.15">
      <c r="B6" s="26" t="s">
        <v>36</v>
      </c>
      <c r="C6" s="125" t="s">
        <v>170</v>
      </c>
      <c r="D6" s="125"/>
      <c r="E6" s="125"/>
      <c r="F6" s="125"/>
      <c r="G6" s="125"/>
      <c r="H6" s="26"/>
      <c r="I6" s="125" t="s">
        <v>76</v>
      </c>
      <c r="J6" s="125"/>
      <c r="K6" s="125"/>
      <c r="M6"/>
    </row>
    <row r="7" spans="1:14" ht="11.1" customHeight="1" x14ac:dyDescent="0.15">
      <c r="B7" s="110"/>
      <c r="C7" s="110"/>
      <c r="D7" s="110"/>
      <c r="E7" s="110"/>
      <c r="F7" s="110"/>
      <c r="G7" s="110"/>
      <c r="H7" s="27" t="s">
        <v>4</v>
      </c>
      <c r="I7" s="125" t="s">
        <v>171</v>
      </c>
      <c r="J7" s="125"/>
      <c r="K7" s="125"/>
    </row>
    <row r="8" spans="1:14" ht="12" customHeight="1" x14ac:dyDescent="0.15">
      <c r="B8" s="110" t="s">
        <v>167</v>
      </c>
      <c r="C8" s="110"/>
      <c r="D8" s="110"/>
      <c r="E8" s="110"/>
      <c r="F8" s="110"/>
      <c r="G8" s="110"/>
      <c r="H8" s="26"/>
      <c r="I8" s="125" t="s">
        <v>77</v>
      </c>
      <c r="J8" s="125"/>
      <c r="K8" s="125"/>
    </row>
    <row r="9" spans="1:14" ht="11.1" customHeight="1" x14ac:dyDescent="0.15">
      <c r="B9" s="110"/>
      <c r="C9" s="110"/>
      <c r="D9" s="110"/>
      <c r="E9" s="110"/>
      <c r="F9" s="110"/>
      <c r="G9" s="110"/>
      <c r="H9" s="27" t="s">
        <v>4</v>
      </c>
      <c r="I9" s="125" t="s">
        <v>172</v>
      </c>
      <c r="J9" s="125"/>
      <c r="K9" s="125"/>
    </row>
    <row r="10" spans="1:14" ht="11.1" customHeight="1" x14ac:dyDescent="0.15">
      <c r="B10" s="26"/>
      <c r="C10" s="26"/>
      <c r="D10" s="26"/>
      <c r="E10" s="26"/>
      <c r="F10" s="26"/>
      <c r="G10" s="26"/>
      <c r="H10" s="26"/>
      <c r="I10" s="125" t="s">
        <v>77</v>
      </c>
      <c r="J10" s="125"/>
      <c r="K10" s="125"/>
    </row>
    <row r="11" spans="1:14" ht="11.1" customHeight="1" x14ac:dyDescent="0.15">
      <c r="B11" s="26"/>
      <c r="C11" s="26"/>
      <c r="D11" s="26"/>
      <c r="E11" s="26"/>
      <c r="F11" s="26"/>
      <c r="G11" s="26"/>
      <c r="H11" s="27" t="s">
        <v>4</v>
      </c>
      <c r="I11" s="125" t="s">
        <v>173</v>
      </c>
      <c r="J11" s="125"/>
      <c r="K11" s="125"/>
    </row>
    <row r="12" spans="1:14" ht="6" customHeight="1" x14ac:dyDescent="0.15">
      <c r="B12" s="26"/>
      <c r="C12" s="26"/>
      <c r="D12" s="26"/>
      <c r="E12" s="26"/>
      <c r="F12" s="26"/>
      <c r="G12" s="26"/>
      <c r="H12" s="27"/>
      <c r="I12" s="110" t="s">
        <v>77</v>
      </c>
      <c r="J12" s="110"/>
      <c r="K12" s="110"/>
    </row>
    <row r="13" spans="1:14" ht="12" customHeight="1" x14ac:dyDescent="0.15">
      <c r="B13" s="26" t="s">
        <v>37</v>
      </c>
      <c r="C13" s="110">
        <v>13</v>
      </c>
      <c r="D13" s="110"/>
      <c r="E13" s="110"/>
      <c r="F13" s="110"/>
      <c r="G13" s="110"/>
      <c r="H13" s="26"/>
      <c r="I13" s="110" t="s">
        <v>44</v>
      </c>
      <c r="J13" s="110"/>
      <c r="K13" s="110"/>
    </row>
    <row r="14" spans="1:14" ht="6" customHeight="1" x14ac:dyDescent="0.15">
      <c r="B14" s="110"/>
      <c r="C14" s="110"/>
      <c r="D14" s="110"/>
      <c r="E14" s="110"/>
      <c r="F14" s="110"/>
      <c r="G14" s="110"/>
      <c r="H14" s="110"/>
      <c r="I14" s="110"/>
      <c r="J14" s="26"/>
    </row>
    <row r="15" spans="1:14" ht="12.75" customHeight="1" x14ac:dyDescent="0.15">
      <c r="B15" s="28" t="s">
        <v>38</v>
      </c>
      <c r="C15" s="134" t="str">
        <f>"一金"&amp;NUMBERSTRING(F40,2)&amp;"원整("&amp;DOLLAR(F40,0)&amp;")"</f>
        <v>一金零원整(₩0)</v>
      </c>
      <c r="D15" s="134"/>
      <c r="E15" s="134"/>
      <c r="F15" s="134"/>
      <c r="G15" s="134"/>
      <c r="H15" s="134"/>
      <c r="I15" s="134"/>
      <c r="J15" s="29"/>
    </row>
    <row r="16" spans="1:14" ht="7.35" customHeight="1" thickBot="1" x14ac:dyDescent="0.2">
      <c r="B16" s="30"/>
      <c r="C16" s="31"/>
      <c r="D16" s="31"/>
      <c r="E16" s="31"/>
      <c r="F16" s="31"/>
      <c r="G16" s="31"/>
      <c r="H16" s="31"/>
      <c r="I16" s="31"/>
      <c r="J16" s="31"/>
    </row>
    <row r="17" spans="2:16" ht="16.5" customHeight="1" thickBot="1" x14ac:dyDescent="0.2">
      <c r="B17" s="80" t="s">
        <v>0</v>
      </c>
      <c r="C17" s="81"/>
      <c r="D17" s="13" t="s">
        <v>1</v>
      </c>
      <c r="E17" s="13" t="s">
        <v>2</v>
      </c>
      <c r="F17" s="81" t="s">
        <v>39</v>
      </c>
      <c r="G17" s="81"/>
      <c r="H17" s="81" t="s">
        <v>40</v>
      </c>
      <c r="I17" s="81"/>
      <c r="J17" s="128"/>
      <c r="M17" s="34" t="s">
        <v>71</v>
      </c>
      <c r="N17" s="34" t="s">
        <v>72</v>
      </c>
      <c r="O17" s="34" t="s">
        <v>73</v>
      </c>
      <c r="P17" s="34" t="s">
        <v>74</v>
      </c>
    </row>
    <row r="18" spans="2:16" ht="12.95" customHeight="1" x14ac:dyDescent="0.15">
      <c r="B18" s="132" t="s">
        <v>4</v>
      </c>
      <c r="C18" s="133"/>
      <c r="D18" s="32" t="s">
        <v>4</v>
      </c>
      <c r="E18" s="32"/>
      <c r="F18" s="111"/>
      <c r="G18" s="112"/>
      <c r="H18" s="126" t="s">
        <v>4</v>
      </c>
      <c r="I18" s="126"/>
      <c r="J18" s="127"/>
      <c r="K18" s="33"/>
      <c r="N18" s="51">
        <f t="shared" ref="N18:N39" si="0">E18*F18</f>
        <v>0</v>
      </c>
      <c r="O18" s="51"/>
      <c r="P18" s="51"/>
    </row>
    <row r="19" spans="2:16" ht="12.95" customHeight="1" x14ac:dyDescent="0.15">
      <c r="B19" s="82" t="s">
        <v>4</v>
      </c>
      <c r="C19" s="83"/>
      <c r="D19" s="34"/>
      <c r="E19" s="34"/>
      <c r="F19" s="106"/>
      <c r="G19" s="107"/>
      <c r="H19" s="120"/>
      <c r="I19" s="120"/>
      <c r="J19" s="121"/>
      <c r="N19" s="51">
        <f t="shared" si="0"/>
        <v>0</v>
      </c>
      <c r="O19" s="51"/>
      <c r="P19" s="51"/>
    </row>
    <row r="20" spans="2:16" ht="12.95" customHeight="1" x14ac:dyDescent="0.15">
      <c r="B20" s="82" t="s">
        <v>4</v>
      </c>
      <c r="C20" s="83"/>
      <c r="D20" s="34"/>
      <c r="E20" s="34"/>
      <c r="F20" s="106"/>
      <c r="G20" s="107"/>
      <c r="H20" s="120"/>
      <c r="I20" s="120"/>
      <c r="J20" s="121"/>
      <c r="N20" s="51">
        <f t="shared" si="0"/>
        <v>0</v>
      </c>
      <c r="O20" s="51"/>
      <c r="P20" s="51"/>
    </row>
    <row r="21" spans="2:16" ht="12.95" customHeight="1" x14ac:dyDescent="0.15">
      <c r="B21" s="82" t="s">
        <v>4</v>
      </c>
      <c r="C21" s="83"/>
      <c r="D21" s="34"/>
      <c r="E21" s="34"/>
      <c r="F21" s="106"/>
      <c r="G21" s="107"/>
      <c r="H21" s="108"/>
      <c r="I21" s="108"/>
      <c r="J21" s="109"/>
      <c r="N21" s="51">
        <f t="shared" si="0"/>
        <v>0</v>
      </c>
      <c r="O21" s="51"/>
      <c r="P21" s="51"/>
    </row>
    <row r="22" spans="2:16" ht="12.95" customHeight="1" x14ac:dyDescent="0.15">
      <c r="B22" s="82" t="s">
        <v>4</v>
      </c>
      <c r="C22" s="83"/>
      <c r="D22" s="34"/>
      <c r="E22" s="34"/>
      <c r="F22" s="106"/>
      <c r="G22" s="107"/>
      <c r="H22" s="108"/>
      <c r="I22" s="108"/>
      <c r="J22" s="109"/>
      <c r="N22" s="51">
        <f t="shared" si="0"/>
        <v>0</v>
      </c>
      <c r="O22" s="51"/>
      <c r="P22" s="51"/>
    </row>
    <row r="23" spans="2:16" ht="12.95" customHeight="1" x14ac:dyDescent="0.15">
      <c r="B23" s="82" t="s">
        <v>4</v>
      </c>
      <c r="C23" s="83"/>
      <c r="D23" s="34"/>
      <c r="E23" s="34"/>
      <c r="F23" s="106"/>
      <c r="G23" s="107"/>
      <c r="H23" s="108"/>
      <c r="I23" s="108"/>
      <c r="J23" s="109"/>
      <c r="N23" s="51">
        <f t="shared" si="0"/>
        <v>0</v>
      </c>
      <c r="O23" s="51"/>
      <c r="P23" s="51"/>
    </row>
    <row r="24" spans="2:16" ht="12.95" customHeight="1" x14ac:dyDescent="0.15">
      <c r="B24" s="82" t="s">
        <v>4</v>
      </c>
      <c r="C24" s="83"/>
      <c r="D24" s="34"/>
      <c r="E24" s="34"/>
      <c r="F24" s="106"/>
      <c r="G24" s="107"/>
      <c r="H24" s="108"/>
      <c r="I24" s="108"/>
      <c r="J24" s="109"/>
      <c r="N24" s="51">
        <f t="shared" si="0"/>
        <v>0</v>
      </c>
      <c r="O24" s="51"/>
      <c r="P24" s="51"/>
    </row>
    <row r="25" spans="2:16" ht="12.95" customHeight="1" x14ac:dyDescent="0.15">
      <c r="B25" s="82" t="s">
        <v>4</v>
      </c>
      <c r="C25" s="83"/>
      <c r="D25" s="34"/>
      <c r="E25" s="34"/>
      <c r="F25" s="106"/>
      <c r="G25" s="107"/>
      <c r="H25" s="129" t="s">
        <v>4</v>
      </c>
      <c r="I25" s="120"/>
      <c r="J25" s="121"/>
      <c r="N25" s="51">
        <f t="shared" si="0"/>
        <v>0</v>
      </c>
      <c r="O25" s="51"/>
      <c r="P25" s="51"/>
    </row>
    <row r="26" spans="2:16" ht="12.95" customHeight="1" x14ac:dyDescent="0.15">
      <c r="B26" s="82" t="s">
        <v>4</v>
      </c>
      <c r="C26" s="83"/>
      <c r="D26" s="34"/>
      <c r="E26" s="34"/>
      <c r="F26" s="106"/>
      <c r="G26" s="107"/>
      <c r="H26" s="129" t="s">
        <v>4</v>
      </c>
      <c r="I26" s="120"/>
      <c r="J26" s="121"/>
      <c r="N26" s="51">
        <f t="shared" si="0"/>
        <v>0</v>
      </c>
      <c r="O26" s="51"/>
      <c r="P26" s="51"/>
    </row>
    <row r="27" spans="2:16" ht="12.95" customHeight="1" x14ac:dyDescent="0.15">
      <c r="B27" s="82" t="s">
        <v>4</v>
      </c>
      <c r="C27" s="83"/>
      <c r="D27" s="34"/>
      <c r="E27" s="34"/>
      <c r="F27" s="106"/>
      <c r="G27" s="107"/>
      <c r="H27" s="129" t="s">
        <v>4</v>
      </c>
      <c r="I27" s="120"/>
      <c r="J27" s="121"/>
      <c r="N27" s="51">
        <f t="shared" si="0"/>
        <v>0</v>
      </c>
      <c r="O27" s="51"/>
      <c r="P27" s="51"/>
    </row>
    <row r="28" spans="2:16" ht="12.95" customHeight="1" x14ac:dyDescent="0.15">
      <c r="B28" s="82" t="s">
        <v>4</v>
      </c>
      <c r="C28" s="83"/>
      <c r="D28" s="34"/>
      <c r="E28" s="34"/>
      <c r="F28" s="106"/>
      <c r="G28" s="107"/>
      <c r="H28" s="108"/>
      <c r="I28" s="108"/>
      <c r="J28" s="109"/>
      <c r="N28" s="51">
        <f t="shared" si="0"/>
        <v>0</v>
      </c>
      <c r="O28" s="51"/>
      <c r="P28" s="51"/>
    </row>
    <row r="29" spans="2:16" ht="12.95" customHeight="1" x14ac:dyDescent="0.15">
      <c r="B29" s="82" t="s">
        <v>4</v>
      </c>
      <c r="C29" s="83"/>
      <c r="D29" s="34"/>
      <c r="E29" s="34"/>
      <c r="F29" s="106"/>
      <c r="G29" s="107"/>
      <c r="H29" s="129"/>
      <c r="I29" s="120"/>
      <c r="J29" s="121"/>
      <c r="N29" s="51">
        <f t="shared" si="0"/>
        <v>0</v>
      </c>
      <c r="O29" s="51"/>
      <c r="P29" s="51"/>
    </row>
    <row r="30" spans="2:16" ht="12.95" customHeight="1" x14ac:dyDescent="0.15">
      <c r="B30" s="82" t="s">
        <v>4</v>
      </c>
      <c r="C30" s="83"/>
      <c r="D30" s="34"/>
      <c r="E30" s="34"/>
      <c r="F30" s="106"/>
      <c r="G30" s="107"/>
      <c r="H30" s="129"/>
      <c r="I30" s="120"/>
      <c r="J30" s="121"/>
      <c r="N30" s="51">
        <f t="shared" si="0"/>
        <v>0</v>
      </c>
      <c r="O30" s="51"/>
      <c r="P30" s="51"/>
    </row>
    <row r="31" spans="2:16" ht="12.95" customHeight="1" x14ac:dyDescent="0.15">
      <c r="B31" s="82" t="s">
        <v>4</v>
      </c>
      <c r="C31" s="83"/>
      <c r="D31" s="34"/>
      <c r="E31" s="34"/>
      <c r="F31" s="106"/>
      <c r="G31" s="107"/>
      <c r="H31" s="108"/>
      <c r="I31" s="108"/>
      <c r="J31" s="109"/>
      <c r="N31" s="51">
        <f t="shared" si="0"/>
        <v>0</v>
      </c>
      <c r="O31"/>
      <c r="P31" s="51"/>
    </row>
    <row r="32" spans="2:16" ht="12.95" customHeight="1" x14ac:dyDescent="0.15">
      <c r="B32" s="82" t="s">
        <v>4</v>
      </c>
      <c r="C32" s="83"/>
      <c r="D32" s="34"/>
      <c r="E32" s="34"/>
      <c r="F32" s="106"/>
      <c r="G32" s="107"/>
      <c r="H32" s="108"/>
      <c r="I32" s="108"/>
      <c r="J32" s="109"/>
      <c r="N32" s="51">
        <f t="shared" si="0"/>
        <v>0</v>
      </c>
      <c r="O32" s="51"/>
      <c r="P32" s="51"/>
    </row>
    <row r="33" spans="2:16" ht="12.95" customHeight="1" x14ac:dyDescent="0.15">
      <c r="B33" s="82" t="s">
        <v>4</v>
      </c>
      <c r="C33" s="83"/>
      <c r="D33" s="34"/>
      <c r="E33" s="34"/>
      <c r="F33" s="106"/>
      <c r="G33" s="107"/>
      <c r="H33" s="108"/>
      <c r="I33" s="108"/>
      <c r="J33" s="109"/>
      <c r="N33" s="51">
        <f t="shared" si="0"/>
        <v>0</v>
      </c>
      <c r="O33" s="51"/>
      <c r="P33" s="51"/>
    </row>
    <row r="34" spans="2:16" ht="12.95" customHeight="1" x14ac:dyDescent="0.15">
      <c r="B34" s="82" t="s">
        <v>4</v>
      </c>
      <c r="C34" s="83"/>
      <c r="D34" s="34"/>
      <c r="E34" s="34"/>
      <c r="F34" s="106"/>
      <c r="G34" s="107"/>
      <c r="H34" s="108"/>
      <c r="I34" s="108"/>
      <c r="J34" s="109"/>
      <c r="N34" s="51">
        <f t="shared" si="0"/>
        <v>0</v>
      </c>
      <c r="O34" s="51"/>
      <c r="P34" s="51"/>
    </row>
    <row r="35" spans="2:16" ht="12.95" customHeight="1" x14ac:dyDescent="0.15">
      <c r="B35" s="82" t="s">
        <v>4</v>
      </c>
      <c r="C35" s="83"/>
      <c r="D35" s="34"/>
      <c r="E35" s="34"/>
      <c r="F35" s="106"/>
      <c r="G35" s="107"/>
      <c r="H35" s="108"/>
      <c r="I35" s="108"/>
      <c r="J35" s="109"/>
      <c r="N35" s="51">
        <f t="shared" si="0"/>
        <v>0</v>
      </c>
      <c r="O35" s="51"/>
      <c r="P35" s="51"/>
    </row>
    <row r="36" spans="2:16" ht="12.95" customHeight="1" x14ac:dyDescent="0.15">
      <c r="B36" s="82" t="s">
        <v>4</v>
      </c>
      <c r="C36" s="83"/>
      <c r="D36" s="34"/>
      <c r="E36" s="34"/>
      <c r="F36" s="106"/>
      <c r="G36" s="107"/>
      <c r="H36" s="108"/>
      <c r="I36" s="108"/>
      <c r="J36" s="109"/>
      <c r="N36" s="51">
        <f t="shared" si="0"/>
        <v>0</v>
      </c>
      <c r="O36" s="51"/>
      <c r="P36" s="51"/>
    </row>
    <row r="37" spans="2:16" ht="12.95" customHeight="1" x14ac:dyDescent="0.15">
      <c r="B37" s="82" t="s">
        <v>4</v>
      </c>
      <c r="C37" s="83"/>
      <c r="D37" s="34"/>
      <c r="E37" s="34"/>
      <c r="F37" s="106"/>
      <c r="G37" s="107"/>
      <c r="H37" s="108"/>
      <c r="I37" s="108"/>
      <c r="J37" s="109"/>
      <c r="N37" s="51">
        <f t="shared" si="0"/>
        <v>0</v>
      </c>
      <c r="O37" s="51"/>
      <c r="P37" s="51"/>
    </row>
    <row r="38" spans="2:16" ht="12.95" hidden="1" customHeight="1" x14ac:dyDescent="0.15">
      <c r="B38" s="82" t="s">
        <v>4</v>
      </c>
      <c r="C38" s="83"/>
      <c r="D38" s="34"/>
      <c r="E38" s="34"/>
      <c r="F38" s="106"/>
      <c r="G38" s="107"/>
      <c r="H38" s="108"/>
      <c r="I38" s="108"/>
      <c r="J38" s="109"/>
      <c r="N38" s="51">
        <f t="shared" si="0"/>
        <v>0</v>
      </c>
      <c r="O38" s="51"/>
      <c r="P38" s="51"/>
    </row>
    <row r="39" spans="2:16" ht="12" hidden="1" customHeight="1" x14ac:dyDescent="0.15">
      <c r="B39" s="82" t="s">
        <v>4</v>
      </c>
      <c r="C39" s="83"/>
      <c r="D39" s="34"/>
      <c r="E39" s="34"/>
      <c r="F39" s="106"/>
      <c r="G39" s="107"/>
      <c r="H39" s="108"/>
      <c r="I39" s="108"/>
      <c r="J39" s="109"/>
      <c r="N39" s="51">
        <f t="shared" si="0"/>
        <v>0</v>
      </c>
      <c r="O39" s="51"/>
      <c r="P39" s="51"/>
    </row>
    <row r="40" spans="2:16" ht="12.95" customHeight="1" x14ac:dyDescent="0.15">
      <c r="B40" s="82" t="s">
        <v>4</v>
      </c>
      <c r="C40" s="83"/>
      <c r="D40" s="34"/>
      <c r="E40" s="34"/>
      <c r="F40" s="106">
        <f>N40</f>
        <v>0</v>
      </c>
      <c r="G40" s="107"/>
      <c r="H40" s="108"/>
      <c r="I40" s="108"/>
      <c r="J40" s="109"/>
      <c r="N40" s="51">
        <f>SUM(N18:N39)</f>
        <v>0</v>
      </c>
      <c r="O40" s="51"/>
      <c r="P40" s="51"/>
    </row>
    <row r="41" spans="2:16" ht="11.1" customHeight="1" x14ac:dyDescent="0.15">
      <c r="B41" s="122" t="s">
        <v>174</v>
      </c>
      <c r="C41" s="123"/>
      <c r="D41" s="123"/>
      <c r="E41" s="123"/>
      <c r="F41" s="123"/>
      <c r="G41" s="123"/>
      <c r="H41" s="123"/>
      <c r="I41" s="123"/>
      <c r="J41" s="124"/>
      <c r="N41" s="51"/>
      <c r="O41" s="51"/>
      <c r="P41" s="51"/>
    </row>
    <row r="42" spans="2:16" ht="11.1" customHeight="1" x14ac:dyDescent="0.15">
      <c r="B42" s="113" t="s">
        <v>175</v>
      </c>
      <c r="C42" s="114"/>
      <c r="D42" s="114"/>
      <c r="E42" s="114"/>
      <c r="F42" s="114"/>
      <c r="G42" s="114"/>
      <c r="H42" s="114"/>
      <c r="I42" s="114"/>
      <c r="J42" s="117"/>
      <c r="N42" s="51"/>
      <c r="O42" s="51"/>
      <c r="P42" s="51"/>
    </row>
    <row r="43" spans="2:16" ht="11.1" customHeight="1" x14ac:dyDescent="0.15">
      <c r="B43" s="113" t="s">
        <v>26</v>
      </c>
      <c r="C43" s="114"/>
      <c r="D43" s="114"/>
      <c r="E43" s="114"/>
      <c r="F43" s="114"/>
      <c r="G43" s="114"/>
      <c r="H43" s="118"/>
      <c r="I43" s="114"/>
      <c r="J43" s="117"/>
      <c r="N43" s="51"/>
      <c r="O43" s="51"/>
      <c r="P43" s="51"/>
    </row>
    <row r="44" spans="2:16" ht="11.1" customHeight="1" thickBot="1" x14ac:dyDescent="0.2">
      <c r="B44" s="115" t="s">
        <v>4</v>
      </c>
      <c r="C44" s="116"/>
      <c r="D44" s="116"/>
      <c r="E44" s="116"/>
      <c r="F44" s="116"/>
      <c r="G44" s="116"/>
      <c r="H44" s="116"/>
      <c r="I44" s="116"/>
      <c r="J44" s="119"/>
      <c r="N44" s="51"/>
      <c r="O44" s="51"/>
      <c r="P44" s="51"/>
    </row>
    <row r="45" spans="2:16" x14ac:dyDescent="0.15">
      <c r="N45" s="51"/>
      <c r="O45" s="51"/>
      <c r="P45" s="51"/>
    </row>
    <row r="46" spans="2:16" x14ac:dyDescent="0.15">
      <c r="N46" s="51"/>
      <c r="O46" s="51"/>
      <c r="P46" s="51"/>
    </row>
    <row r="47" spans="2:16" x14ac:dyDescent="0.15">
      <c r="N47" s="51"/>
      <c r="O47" s="51"/>
      <c r="P47" s="51"/>
    </row>
    <row r="48" spans="2:16" x14ac:dyDescent="0.15">
      <c r="N48" s="51"/>
      <c r="O48" s="51"/>
      <c r="P48" s="51"/>
    </row>
    <row r="49" spans="14:16" x14ac:dyDescent="0.15">
      <c r="N49" s="51"/>
      <c r="O49" s="51"/>
      <c r="P49" s="51"/>
    </row>
    <row r="50" spans="14:16" x14ac:dyDescent="0.15">
      <c r="N50" s="51"/>
      <c r="O50" s="51"/>
      <c r="P50" s="51"/>
    </row>
    <row r="51" spans="14:16" x14ac:dyDescent="0.15">
      <c r="N51" s="51"/>
      <c r="O51" s="51"/>
      <c r="P51" s="51"/>
    </row>
    <row r="52" spans="14:16" x14ac:dyDescent="0.15">
      <c r="N52" s="51"/>
      <c r="O52" s="51"/>
      <c r="P52" s="51"/>
    </row>
    <row r="53" spans="14:16" x14ac:dyDescent="0.15">
      <c r="N53" s="51"/>
      <c r="O53" s="51"/>
      <c r="P53" s="51"/>
    </row>
    <row r="54" spans="14:16" x14ac:dyDescent="0.15">
      <c r="N54" s="51"/>
      <c r="O54" s="51"/>
      <c r="P54" s="51"/>
    </row>
    <row r="55" spans="14:16" x14ac:dyDescent="0.15">
      <c r="N55" s="51"/>
      <c r="O55" s="51"/>
      <c r="P55" s="51"/>
    </row>
    <row r="56" spans="14:16" x14ac:dyDescent="0.15">
      <c r="N56" s="51"/>
    </row>
  </sheetData>
  <mergeCells count="101"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H30:J30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F38:G38"/>
    <mergeCell ref="H38:J38"/>
    <mergeCell ref="H24:J24"/>
    <mergeCell ref="H31:J31"/>
    <mergeCell ref="H28:J28"/>
    <mergeCell ref="B20:C20"/>
    <mergeCell ref="B17:C17"/>
    <mergeCell ref="F30:G30"/>
    <mergeCell ref="B31:C31"/>
    <mergeCell ref="H21:J21"/>
    <mergeCell ref="H22:J22"/>
    <mergeCell ref="H23:J23"/>
    <mergeCell ref="B24:C24"/>
    <mergeCell ref="H26:J26"/>
    <mergeCell ref="H27:J27"/>
    <mergeCell ref="H29:J29"/>
    <mergeCell ref="F29:G29"/>
    <mergeCell ref="F21:G21"/>
    <mergeCell ref="F24:G24"/>
    <mergeCell ref="F25:G25"/>
    <mergeCell ref="B21:C21"/>
    <mergeCell ref="B22:C22"/>
    <mergeCell ref="B23:C23"/>
    <mergeCell ref="B33:C33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H17:J17"/>
    <mergeCell ref="B42:G42"/>
    <mergeCell ref="B43:G43"/>
    <mergeCell ref="B44:G44"/>
    <mergeCell ref="H42:J42"/>
    <mergeCell ref="H43:J43"/>
    <mergeCell ref="H44:J44"/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32:C32"/>
    <mergeCell ref="F32:G32"/>
    <mergeCell ref="H32:J32"/>
    <mergeCell ref="B19:C19"/>
    <mergeCell ref="B39:C39"/>
    <mergeCell ref="H34:J34"/>
    <mergeCell ref="B35:C35"/>
    <mergeCell ref="F35:G35"/>
    <mergeCell ref="F33:G33"/>
    <mergeCell ref="H33:J33"/>
    <mergeCell ref="B34:C34"/>
    <mergeCell ref="F34:G34"/>
    <mergeCell ref="H37:J37"/>
    <mergeCell ref="B7:G7"/>
    <mergeCell ref="B25:C25"/>
    <mergeCell ref="F19:G19"/>
    <mergeCell ref="F23:G23"/>
    <mergeCell ref="B9:G9"/>
    <mergeCell ref="B14:G14"/>
    <mergeCell ref="F18:G18"/>
    <mergeCell ref="F17:G17"/>
    <mergeCell ref="H35:J35"/>
    <mergeCell ref="B36:C36"/>
    <mergeCell ref="F36:G36"/>
    <mergeCell ref="H36:J36"/>
    <mergeCell ref="B37:C37"/>
    <mergeCell ref="F37:G3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C1" zoomScaleNormal="100" workbookViewId="0">
      <pane ySplit="3" topLeftCell="A4" activePane="bottomLeft" state="frozen"/>
      <selection activeCell="J20" sqref="J20"/>
      <selection pane="bottomLeft" activeCell="J20" sqref="J20"/>
    </sheetView>
  </sheetViews>
  <sheetFormatPr defaultRowHeight="21.6" customHeight="1" x14ac:dyDescent="0.15"/>
  <cols>
    <col min="1" max="1" width="6.6640625" style="44" hidden="1" customWidth="1"/>
    <col min="2" max="2" width="8.5546875" style="6" hidden="1" customWidth="1"/>
    <col min="3" max="3" width="16.77734375" style="5" customWidth="1"/>
    <col min="4" max="4" width="24.33203125" style="5" customWidth="1"/>
    <col min="5" max="5" width="25.33203125" style="5" customWidth="1"/>
    <col min="6" max="6" width="4.77734375" style="40" customWidth="1"/>
    <col min="7" max="7" width="11.21875" style="7" customWidth="1"/>
    <col min="8" max="8" width="13.88671875" style="45" customWidth="1"/>
    <col min="9" max="9" width="11.6640625" style="45" customWidth="1"/>
    <col min="10" max="10" width="10" style="45" customWidth="1"/>
    <col min="11" max="11" width="7" style="45" customWidth="1"/>
    <col min="12" max="12" width="14.6640625" style="45" customWidth="1"/>
    <col min="13" max="13" width="12.33203125" style="3" customWidth="1"/>
    <col min="14" max="16384" width="8.88671875" style="3"/>
  </cols>
  <sheetData>
    <row r="1" spans="1:13" ht="21.6" customHeight="1" x14ac:dyDescent="0.15">
      <c r="B1" s="6" t="s">
        <v>144</v>
      </c>
      <c r="C1" s="138" t="s">
        <v>134</v>
      </c>
      <c r="D1" s="138"/>
      <c r="E1" s="138"/>
      <c r="F1" s="138"/>
      <c r="G1" s="138"/>
      <c r="H1" s="138"/>
      <c r="K1" s="137"/>
      <c r="L1" s="137"/>
    </row>
    <row r="2" spans="1:13" s="2" customFormat="1" ht="21.6" customHeight="1" x14ac:dyDescent="0.15">
      <c r="A2" s="9" t="s">
        <v>55</v>
      </c>
      <c r="B2" s="57" t="s">
        <v>56</v>
      </c>
      <c r="C2" s="92" t="s">
        <v>11</v>
      </c>
      <c r="D2" s="92" t="s">
        <v>59</v>
      </c>
      <c r="E2" s="92" t="s">
        <v>60</v>
      </c>
      <c r="F2" s="94" t="s">
        <v>1</v>
      </c>
      <c r="G2" s="94" t="s">
        <v>2</v>
      </c>
      <c r="H2" s="95" t="s">
        <v>15</v>
      </c>
      <c r="I2" s="95" t="s">
        <v>16</v>
      </c>
      <c r="J2" s="95" t="s">
        <v>17</v>
      </c>
      <c r="K2" s="95" t="s">
        <v>18</v>
      </c>
      <c r="L2" s="95" t="s">
        <v>10</v>
      </c>
      <c r="M2" s="136" t="s">
        <v>57</v>
      </c>
    </row>
    <row r="3" spans="1:13" ht="21.6" customHeight="1" x14ac:dyDescent="0.15">
      <c r="C3" s="139"/>
      <c r="D3" s="139"/>
      <c r="E3" s="139"/>
      <c r="F3" s="140"/>
      <c r="G3" s="135"/>
      <c r="H3" s="135"/>
      <c r="I3" s="135"/>
      <c r="J3" s="135"/>
      <c r="K3" s="135"/>
      <c r="L3" s="135"/>
      <c r="M3" s="135"/>
    </row>
    <row r="4" spans="1:13" ht="21.6" customHeight="1" x14ac:dyDescent="0.15">
      <c r="B4" s="6" t="s">
        <v>135</v>
      </c>
      <c r="C4" s="4" t="s">
        <v>107</v>
      </c>
      <c r="D4" s="4" t="s">
        <v>108</v>
      </c>
      <c r="E4" s="4" t="s">
        <v>109</v>
      </c>
      <c r="F4" s="41" t="s">
        <v>110</v>
      </c>
      <c r="G4" s="39">
        <v>27</v>
      </c>
      <c r="H4" s="47" t="e">
        <f>ROUNDDOWN(#REF!*#REF!, 0)</f>
        <v>#REF!</v>
      </c>
      <c r="I4" s="47"/>
      <c r="J4" s="47"/>
      <c r="K4" s="47"/>
      <c r="L4" s="47" t="e">
        <f t="shared" ref="L4:L12" si="0">SUM(H4,I4,J4)</f>
        <v>#REF!</v>
      </c>
      <c r="M4" s="68"/>
    </row>
    <row r="5" spans="1:13" ht="21.6" customHeight="1" x14ac:dyDescent="0.15">
      <c r="B5" s="6" t="s">
        <v>136</v>
      </c>
      <c r="C5" s="4" t="s">
        <v>111</v>
      </c>
      <c r="D5" s="4" t="s">
        <v>112</v>
      </c>
      <c r="E5" s="4" t="s">
        <v>113</v>
      </c>
      <c r="F5" s="41" t="s">
        <v>114</v>
      </c>
      <c r="G5" s="39">
        <v>2</v>
      </c>
      <c r="H5" s="47" t="e">
        <f>ROUNDDOWN(#REF!*#REF!, 0)</f>
        <v>#REF!</v>
      </c>
      <c r="I5" s="47"/>
      <c r="J5" s="47"/>
      <c r="K5" s="47"/>
      <c r="L5" s="47" t="e">
        <f t="shared" si="0"/>
        <v>#REF!</v>
      </c>
      <c r="M5" s="68"/>
    </row>
    <row r="6" spans="1:13" ht="21.6" customHeight="1" x14ac:dyDescent="0.15">
      <c r="B6" s="6" t="s">
        <v>137</v>
      </c>
      <c r="C6" s="4" t="s">
        <v>115</v>
      </c>
      <c r="D6" s="4" t="s">
        <v>116</v>
      </c>
      <c r="E6" s="4" t="s">
        <v>117</v>
      </c>
      <c r="F6" s="41" t="s">
        <v>110</v>
      </c>
      <c r="G6" s="39">
        <v>837</v>
      </c>
      <c r="H6" s="47" t="e">
        <f>ROUNDDOWN(#REF!*#REF!, 0)</f>
        <v>#REF!</v>
      </c>
      <c r="I6" s="47"/>
      <c r="J6" s="47"/>
      <c r="K6" s="47"/>
      <c r="L6" s="47" t="e">
        <f t="shared" si="0"/>
        <v>#REF!</v>
      </c>
      <c r="M6" s="68"/>
    </row>
    <row r="7" spans="1:13" ht="21.6" customHeight="1" x14ac:dyDescent="0.15">
      <c r="B7" s="6" t="s">
        <v>138</v>
      </c>
      <c r="C7" s="4" t="s">
        <v>118</v>
      </c>
      <c r="D7" s="4" t="s">
        <v>119</v>
      </c>
      <c r="E7" s="4" t="s">
        <v>120</v>
      </c>
      <c r="F7" s="41" t="s">
        <v>114</v>
      </c>
      <c r="G7" s="39">
        <v>2</v>
      </c>
      <c r="H7" s="47" t="e">
        <f>ROUNDDOWN(#REF!*#REF!, 0)</f>
        <v>#REF!</v>
      </c>
      <c r="I7" s="47"/>
      <c r="J7" s="47"/>
      <c r="K7" s="47"/>
      <c r="L7" s="47" t="e">
        <f t="shared" si="0"/>
        <v>#REF!</v>
      </c>
      <c r="M7" s="68"/>
    </row>
    <row r="8" spans="1:13" ht="21.6" customHeight="1" x14ac:dyDescent="0.15">
      <c r="B8" s="6" t="s">
        <v>139</v>
      </c>
      <c r="C8" s="4" t="s">
        <v>121</v>
      </c>
      <c r="D8" s="4" t="s">
        <v>122</v>
      </c>
      <c r="E8" s="4" t="s">
        <v>123</v>
      </c>
      <c r="F8" s="41" t="s">
        <v>114</v>
      </c>
      <c r="G8" s="39">
        <v>2</v>
      </c>
      <c r="H8" s="47" t="e">
        <f>ROUNDDOWN(#REF!*#REF!, 0)</f>
        <v>#REF!</v>
      </c>
      <c r="I8" s="47"/>
      <c r="J8" s="47"/>
      <c r="K8" s="47"/>
      <c r="L8" s="47" t="e">
        <f t="shared" si="0"/>
        <v>#REF!</v>
      </c>
      <c r="M8" s="68"/>
    </row>
    <row r="9" spans="1:13" ht="21.6" customHeight="1" x14ac:dyDescent="0.15">
      <c r="B9" s="6" t="s">
        <v>140</v>
      </c>
      <c r="C9" s="4" t="s">
        <v>124</v>
      </c>
      <c r="D9" s="4" t="s">
        <v>125</v>
      </c>
      <c r="E9" s="4" t="s">
        <v>126</v>
      </c>
      <c r="F9" s="41" t="s">
        <v>127</v>
      </c>
      <c r="G9" s="39">
        <v>2</v>
      </c>
      <c r="H9" s="47"/>
      <c r="I9" s="47" t="e">
        <f>ROUNDDOWN(#REF!, 0)</f>
        <v>#REF!</v>
      </c>
      <c r="J9" s="47"/>
      <c r="K9" s="47"/>
      <c r="L9" s="47" t="e">
        <f t="shared" si="0"/>
        <v>#REF!</v>
      </c>
      <c r="M9" s="68"/>
    </row>
    <row r="10" spans="1:13" ht="21.6" customHeight="1" x14ac:dyDescent="0.15">
      <c r="B10" s="6" t="s">
        <v>141</v>
      </c>
      <c r="C10" s="4" t="s">
        <v>128</v>
      </c>
      <c r="D10" s="4" t="s">
        <v>125</v>
      </c>
      <c r="E10" s="4" t="s">
        <v>129</v>
      </c>
      <c r="F10" s="41" t="s">
        <v>127</v>
      </c>
      <c r="G10" s="39">
        <v>12</v>
      </c>
      <c r="H10" s="47"/>
      <c r="I10" s="47" t="e">
        <f>ROUNDDOWN(#REF!, 0)</f>
        <v>#REF!</v>
      </c>
      <c r="J10" s="47"/>
      <c r="K10" s="47"/>
      <c r="L10" s="47" t="e">
        <f t="shared" si="0"/>
        <v>#REF!</v>
      </c>
      <c r="M10" s="68"/>
    </row>
    <row r="11" spans="1:13" ht="21.6" customHeight="1" x14ac:dyDescent="0.15">
      <c r="B11" s="6" t="s">
        <v>142</v>
      </c>
      <c r="C11" s="4" t="s">
        <v>130</v>
      </c>
      <c r="D11" s="4" t="s">
        <v>125</v>
      </c>
      <c r="E11" s="4" t="s">
        <v>131</v>
      </c>
      <c r="F11" s="41" t="s">
        <v>127</v>
      </c>
      <c r="G11" s="39">
        <v>1</v>
      </c>
      <c r="H11" s="47"/>
      <c r="I11" s="47" t="e">
        <f>ROUNDDOWN(#REF!, 0)</f>
        <v>#REF!</v>
      </c>
      <c r="J11" s="47"/>
      <c r="K11" s="47"/>
      <c r="L11" s="47" t="e">
        <f t="shared" si="0"/>
        <v>#REF!</v>
      </c>
      <c r="M11" s="68"/>
    </row>
    <row r="12" spans="1:13" ht="21.6" customHeight="1" x14ac:dyDescent="0.15">
      <c r="B12" s="6" t="s">
        <v>143</v>
      </c>
      <c r="C12" s="4" t="s">
        <v>132</v>
      </c>
      <c r="D12" s="4" t="s">
        <v>125</v>
      </c>
      <c r="E12" s="4" t="s">
        <v>133</v>
      </c>
      <c r="F12" s="41" t="s">
        <v>127</v>
      </c>
      <c r="G12" s="39">
        <v>1</v>
      </c>
      <c r="H12" s="47"/>
      <c r="I12" s="47" t="e">
        <f>ROUNDDOWN(#REF!, 0)</f>
        <v>#REF!</v>
      </c>
      <c r="J12" s="47"/>
      <c r="K12" s="47"/>
      <c r="L12" s="47" t="e">
        <f t="shared" si="0"/>
        <v>#REF!</v>
      </c>
      <c r="M12" s="68"/>
    </row>
    <row r="13" spans="1:13" ht="21.6" customHeight="1" x14ac:dyDescent="0.15">
      <c r="C13" s="4"/>
      <c r="D13" s="4"/>
      <c r="E13" s="4"/>
      <c r="F13" s="41"/>
      <c r="G13" s="39"/>
      <c r="H13" s="47"/>
      <c r="I13" s="47"/>
      <c r="J13" s="47"/>
      <c r="K13" s="47"/>
      <c r="L13" s="47"/>
      <c r="M13" s="68"/>
    </row>
    <row r="14" spans="1:13" ht="21.6" customHeight="1" x14ac:dyDescent="0.15">
      <c r="C14" s="4"/>
      <c r="D14" s="4"/>
      <c r="E14" s="4"/>
      <c r="F14" s="41"/>
      <c r="G14" s="39"/>
      <c r="H14" s="47"/>
      <c r="I14" s="47"/>
      <c r="J14" s="47"/>
      <c r="K14" s="47"/>
      <c r="L14" s="47"/>
      <c r="M14" s="68"/>
    </row>
    <row r="15" spans="1:13" ht="21.6" customHeight="1" x14ac:dyDescent="0.15">
      <c r="C15" s="4"/>
      <c r="D15" s="4"/>
      <c r="E15" s="4"/>
      <c r="F15" s="41"/>
      <c r="G15" s="39"/>
      <c r="H15" s="47"/>
      <c r="I15" s="47"/>
      <c r="J15" s="47"/>
      <c r="K15" s="47"/>
      <c r="L15" s="47"/>
      <c r="M15" s="68"/>
    </row>
    <row r="16" spans="1:13" ht="21.6" customHeight="1" x14ac:dyDescent="0.15">
      <c r="C16" s="4"/>
      <c r="D16" s="4"/>
      <c r="E16" s="4"/>
      <c r="F16" s="41"/>
      <c r="G16" s="39"/>
      <c r="H16" s="47"/>
      <c r="I16" s="47"/>
      <c r="J16" s="47"/>
      <c r="K16" s="47"/>
      <c r="L16" s="47"/>
      <c r="M16" s="68"/>
    </row>
    <row r="17" spans="3:13" ht="21.6" customHeight="1" x14ac:dyDescent="0.15">
      <c r="C17" s="4"/>
      <c r="D17" s="4"/>
      <c r="E17" s="4"/>
      <c r="F17" s="41"/>
      <c r="G17" s="39"/>
      <c r="H17" s="47"/>
      <c r="I17" s="47"/>
      <c r="J17" s="47"/>
      <c r="K17" s="47"/>
      <c r="L17" s="47"/>
      <c r="M17" s="68"/>
    </row>
    <row r="18" spans="3:13" ht="21.6" customHeight="1" x14ac:dyDescent="0.15">
      <c r="C18" s="4"/>
      <c r="D18" s="4"/>
      <c r="E18" s="4"/>
      <c r="F18" s="41"/>
      <c r="G18" s="39"/>
      <c r="H18" s="47"/>
      <c r="I18" s="47"/>
      <c r="J18" s="47"/>
      <c r="K18" s="47"/>
      <c r="L18" s="47"/>
      <c r="M18" s="68"/>
    </row>
    <row r="19" spans="3:13" ht="21.6" customHeight="1" x14ac:dyDescent="0.15">
      <c r="C19" s="4"/>
      <c r="D19" s="4"/>
      <c r="E19" s="4"/>
      <c r="F19" s="41"/>
      <c r="G19" s="39"/>
      <c r="H19" s="47"/>
      <c r="I19" s="47"/>
      <c r="J19" s="47"/>
      <c r="K19" s="47"/>
      <c r="L19" s="47"/>
      <c r="M19" s="68"/>
    </row>
    <row r="20" spans="3:13" ht="21.6" customHeight="1" x14ac:dyDescent="0.15">
      <c r="C20" s="4"/>
      <c r="D20" s="4"/>
      <c r="E20" s="4"/>
      <c r="F20" s="41"/>
      <c r="G20" s="39"/>
      <c r="H20" s="47"/>
      <c r="I20" s="47"/>
      <c r="J20" s="47"/>
      <c r="K20" s="47"/>
      <c r="L20" s="47"/>
      <c r="M20" s="68"/>
    </row>
    <row r="21" spans="3:13" ht="21.6" customHeight="1" x14ac:dyDescent="0.15">
      <c r="C21" s="4"/>
      <c r="D21" s="4"/>
      <c r="E21" s="4"/>
      <c r="F21" s="41"/>
      <c r="G21" s="39"/>
      <c r="H21" s="47"/>
      <c r="I21" s="47"/>
      <c r="J21" s="47"/>
      <c r="K21" s="47"/>
      <c r="L21" s="47"/>
      <c r="M21" s="68"/>
    </row>
    <row r="22" spans="3:13" ht="21.6" customHeight="1" x14ac:dyDescent="0.15">
      <c r="C22" s="4"/>
      <c r="D22" s="4"/>
      <c r="E22" s="4"/>
      <c r="F22" s="41"/>
      <c r="G22" s="39"/>
      <c r="H22" s="47"/>
      <c r="I22" s="47"/>
      <c r="J22" s="47"/>
      <c r="K22" s="47"/>
      <c r="L22" s="47"/>
      <c r="M22" s="68"/>
    </row>
    <row r="23" spans="3:13" ht="21.6" customHeight="1" x14ac:dyDescent="0.15">
      <c r="C23" s="4"/>
      <c r="D23" s="4"/>
      <c r="E23" s="4"/>
      <c r="F23" s="41"/>
      <c r="G23" s="39"/>
      <c r="H23" s="47"/>
      <c r="I23" s="47"/>
      <c r="J23" s="47"/>
      <c r="K23" s="47"/>
      <c r="L23" s="47"/>
      <c r="M23" s="68"/>
    </row>
    <row r="24" spans="3:13" ht="21.6" customHeight="1" x14ac:dyDescent="0.15">
      <c r="C24" s="4"/>
      <c r="D24" s="4"/>
      <c r="E24" s="4"/>
      <c r="F24" s="41"/>
      <c r="G24" s="39"/>
      <c r="H24" s="47"/>
      <c r="I24" s="47"/>
      <c r="J24" s="47"/>
      <c r="K24" s="47"/>
      <c r="L24" s="47"/>
      <c r="M24" s="68"/>
    </row>
    <row r="25" spans="3:13" ht="21.6" customHeight="1" x14ac:dyDescent="0.15">
      <c r="C25" s="4"/>
      <c r="D25" s="4"/>
      <c r="E25" s="4"/>
      <c r="F25" s="41"/>
      <c r="G25" s="39"/>
      <c r="H25" s="47"/>
      <c r="I25" s="47"/>
      <c r="J25" s="47"/>
      <c r="K25" s="47"/>
      <c r="L25" s="47"/>
      <c r="M25" s="68"/>
    </row>
    <row r="26" spans="3:13" ht="21.6" customHeight="1" x14ac:dyDescent="0.15">
      <c r="C26" s="4"/>
      <c r="D26" s="4"/>
      <c r="E26" s="4"/>
      <c r="F26" s="41"/>
      <c r="G26" s="39"/>
      <c r="H26" s="47"/>
      <c r="I26" s="47"/>
      <c r="J26" s="47"/>
      <c r="K26" s="47"/>
      <c r="L26" s="47"/>
      <c r="M26" s="68"/>
    </row>
    <row r="27" spans="3:13" ht="21.6" customHeight="1" x14ac:dyDescent="0.15">
      <c r="C27" s="4"/>
      <c r="D27" s="4"/>
      <c r="E27" s="4"/>
      <c r="F27" s="41"/>
      <c r="G27" s="39"/>
      <c r="H27" s="47"/>
      <c r="I27" s="47"/>
      <c r="J27" s="47"/>
      <c r="K27" s="47"/>
      <c r="L27" s="47"/>
      <c r="M27" s="68"/>
    </row>
    <row r="28" spans="3:13" ht="21.6" customHeight="1" x14ac:dyDescent="0.15">
      <c r="C28" s="4"/>
      <c r="D28" s="4"/>
      <c r="E28" s="4"/>
      <c r="F28" s="41"/>
      <c r="G28" s="39"/>
      <c r="H28" s="47"/>
      <c r="I28" s="47"/>
      <c r="J28" s="47"/>
      <c r="K28" s="47"/>
      <c r="L28" s="47"/>
      <c r="M28" s="68"/>
    </row>
    <row r="29" spans="3:13" ht="21.6" customHeight="1" x14ac:dyDescent="0.15">
      <c r="C29" s="4"/>
      <c r="D29" s="4"/>
      <c r="E29" s="4"/>
      <c r="F29" s="41"/>
      <c r="G29" s="39"/>
      <c r="H29" s="47"/>
      <c r="I29" s="47"/>
      <c r="J29" s="47"/>
      <c r="K29" s="47"/>
      <c r="L29" s="47"/>
      <c r="M29" s="68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J20" sqref="J20"/>
    </sheetView>
  </sheetViews>
  <sheetFormatPr defaultRowHeight="18.95" customHeight="1" x14ac:dyDescent="0.15"/>
  <cols>
    <col min="1" max="1" width="4.6640625" style="43" customWidth="1"/>
    <col min="2" max="2" width="73" customWidth="1"/>
  </cols>
  <sheetData>
    <row r="1" spans="1:2" ht="20.25" x14ac:dyDescent="0.25">
      <c r="B1" s="42" t="s">
        <v>47</v>
      </c>
    </row>
    <row r="2" spans="1:2" ht="18.95" customHeight="1" x14ac:dyDescent="0.15">
      <c r="A2" s="43" t="s">
        <v>45</v>
      </c>
      <c r="B2" t="s">
        <v>78</v>
      </c>
    </row>
    <row r="3" spans="1:2" ht="18.95" customHeight="1" x14ac:dyDescent="0.15">
      <c r="B3" t="s">
        <v>79</v>
      </c>
    </row>
    <row r="4" spans="1:2" ht="18.95" customHeight="1" x14ac:dyDescent="0.15">
      <c r="A4" s="43" t="s">
        <v>50</v>
      </c>
      <c r="B4" t="s">
        <v>80</v>
      </c>
    </row>
    <row r="5" spans="1:2" ht="18.95" customHeight="1" x14ac:dyDescent="0.15">
      <c r="B5" t="s">
        <v>81</v>
      </c>
    </row>
    <row r="6" spans="1:2" ht="18.95" customHeight="1" x14ac:dyDescent="0.15">
      <c r="A6" s="43" t="s">
        <v>46</v>
      </c>
      <c r="B6" t="s">
        <v>82</v>
      </c>
    </row>
    <row r="7" spans="1:2" ht="18.95" customHeight="1" x14ac:dyDescent="0.15">
      <c r="A7" s="43" t="s">
        <v>48</v>
      </c>
      <c r="B7" t="s">
        <v>83</v>
      </c>
    </row>
    <row r="8" spans="1:2" ht="18.95" customHeight="1" x14ac:dyDescent="0.15">
      <c r="B8" t="s">
        <v>49</v>
      </c>
    </row>
    <row r="9" spans="1:2" ht="18.95" customHeight="1" x14ac:dyDescent="0.15">
      <c r="B9" t="s">
        <v>84</v>
      </c>
    </row>
    <row r="10" spans="1:2" ht="18.95" customHeight="1" x14ac:dyDescent="0.15">
      <c r="B10" t="s">
        <v>85</v>
      </c>
    </row>
    <row r="11" spans="1:2" ht="18.95" customHeight="1" x14ac:dyDescent="0.15">
      <c r="A11" s="43" t="s">
        <v>4</v>
      </c>
      <c r="B11" t="s">
        <v>86</v>
      </c>
    </row>
    <row r="12" spans="1:2" ht="18.95" customHeight="1" x14ac:dyDescent="0.15">
      <c r="A12" s="43" t="s">
        <v>51</v>
      </c>
      <c r="B12" t="s">
        <v>87</v>
      </c>
    </row>
    <row r="13" spans="1:2" ht="18.95" customHeight="1" x14ac:dyDescent="0.15">
      <c r="B13" t="s">
        <v>88</v>
      </c>
    </row>
    <row r="14" spans="1:2" ht="18.95" customHeight="1" x14ac:dyDescent="0.15">
      <c r="B14" t="s">
        <v>89</v>
      </c>
    </row>
    <row r="15" spans="1:2" ht="18.95" customHeight="1" x14ac:dyDescent="0.15">
      <c r="B15" t="s">
        <v>90</v>
      </c>
    </row>
    <row r="16" spans="1:2" ht="18.95" customHeight="1" x14ac:dyDescent="0.15">
      <c r="B16" t="s">
        <v>53</v>
      </c>
    </row>
    <row r="17" spans="1:2" ht="18.95" customHeight="1" x14ac:dyDescent="0.15">
      <c r="A17" s="43" t="s">
        <v>52</v>
      </c>
      <c r="B17" t="s">
        <v>91</v>
      </c>
    </row>
    <row r="18" spans="1:2" ht="18.95" customHeight="1" x14ac:dyDescent="0.15">
      <c r="A18" s="43" t="s">
        <v>92</v>
      </c>
      <c r="B18" s="56" t="s">
        <v>93</v>
      </c>
    </row>
    <row r="19" spans="1:2" ht="18.95" customHeight="1" x14ac:dyDescent="0.15">
      <c r="A19" s="43" t="s">
        <v>94</v>
      </c>
      <c r="B19" t="s">
        <v>95</v>
      </c>
    </row>
    <row r="20" spans="1:2" ht="18.95" customHeight="1" x14ac:dyDescent="0.15">
      <c r="A20" s="43" t="s">
        <v>100</v>
      </c>
      <c r="B20" t="s">
        <v>101</v>
      </c>
    </row>
    <row r="21" spans="1:2" ht="18.95" customHeight="1" x14ac:dyDescent="0.15">
      <c r="A21" s="43" t="s">
        <v>102</v>
      </c>
      <c r="B21" t="s">
        <v>96</v>
      </c>
    </row>
    <row r="33" spans="2:2" ht="18.95" customHeight="1" x14ac:dyDescent="0.15">
      <c r="B33" t="s">
        <v>97</v>
      </c>
    </row>
    <row r="34" spans="2:2" ht="18.95" customHeight="1" x14ac:dyDescent="0.15">
      <c r="B34" t="s">
        <v>98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8</vt:i4>
      </vt:variant>
    </vt:vector>
  </HeadingPairs>
  <TitlesOfParts>
    <vt:vector size="15" baseType="lpstr">
      <vt:lpstr>원가</vt:lpstr>
      <vt:lpstr>총괄표</vt:lpstr>
      <vt:lpstr>내역서</vt:lpstr>
      <vt:lpstr>겉표지</vt:lpstr>
      <vt:lpstr>표지</vt:lpstr>
      <vt:lpstr>합산자재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master</cp:lastModifiedBy>
  <cp:lastPrinted>2018-05-02T01:23:53Z</cp:lastPrinted>
  <dcterms:created xsi:type="dcterms:W3CDTF">2002-09-09T02:35:17Z</dcterms:created>
  <dcterms:modified xsi:type="dcterms:W3CDTF">2018-12-12T06:46:50Z</dcterms:modified>
</cp:coreProperties>
</file>